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48" documentId="120_S{2AC9BD13-BADA-5192-A53E-5A8FF88502F6}" xr6:coauthVersionLast="47" xr6:coauthVersionMax="47" xr10:uidLastSave="{8E644590-E80B-4F23-856E-32EE4DDCFCE5}"/>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<sst xmlns="http://schemas.openxmlformats.org/spreadsheetml/2006/main" count="181528" uniqueCount="39142">
  <si>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</si>
  <si>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</si>
  <si>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</si>
  <si>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</si>
  <si>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</si>
  <si>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</si>
  <si>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</si>
  <si>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</si>
  <si>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</si>
  <si>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</si>
  <si>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</si>
  <si>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</si>
  <si>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</si>
  <si>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</si>
  <si>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</si>
  <si>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</si>
  <si>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</si>
  <si>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</si>
  <si>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</si>
  <si>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</si>
  <si>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</si>
  <si>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</si>
  <si>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</si>
  <si>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</si>
  <si>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</si>
  <si>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</si>
  <si>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</si>
  <si>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</si>
  <si>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</si>
  <si>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</si>
  <si>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</si>
  <si>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</si>
  <si>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</si>
  <si>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</si>
  <si>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</si>
  <si>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</si>
  <si>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</si>
  <si>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</si>
  <si>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</si>
  <si>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</si>
  <si>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</si>
  <si>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</si>
  <si>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</si>
  <si>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</si>
  <si>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</si>
  <si>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</si>
  <si>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</si>
  <si>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</si>
  <si>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</si>
  <si>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</si>
  <si>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</si>
  <si>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</si>
  <si>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</si>
  <si>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</si>
  <si>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</si>
  <si>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</si>
  <si>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</si>
  <si>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</si>
  <si>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</si>
  <si>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</si>
  <si>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</si>
  <si>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</si>
  <si>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</si>
  <si>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</si>
  <si>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</si>
  <si>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</si>
  <si>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</si>
  <si>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</si>
  <si>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</si>
  <si>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</si>
  <si>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</si>
  <si>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</si>
  <si>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</si>
  <si>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</si>
  <si>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</si>
  <si>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</si>
  <si>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</si>
  <si>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</si>
  <si>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</si>
  <si>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</si>
  <si>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</si>
  <si>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</si>
  <si>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</si>
  <si>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</si>
  <si>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</si>
  <si>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</si>
  <si>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</si>
  <si>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</si>
  <si>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</si>
  <si>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</si>
  <si>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</si>
  <si>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</si>
  <si>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</si>
  <si>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</si>
  <si>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</si>
  <si>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</si>
  <si>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</si>
  <si>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</si>
  <si>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</si>
  <si>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</si>
  <si>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</si>
  <si>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</si>
  <si>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</si>
  <si>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</si>
  <si>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</si>
  <si>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</si>
  <si>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</si>
  <si>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</si>
  <si>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</si>
  <si>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</si>
  <si>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</si>
  <si>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</si>
  <si>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</si>
  <si>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</si>
  <si>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</si>
  <si>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</si>
  <si>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</si>
  <si>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</si>
  <si>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</si>
  <si>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</si>
  <si>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</si>
  <si>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</si>
  <si>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</si>
  <si>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</si>
  <si>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</si>
  <si>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</si>
  <si>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</si>
  <si>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</si>
  <si>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</si>
  <si>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</si>
  <si>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</si>
  <si>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</si>
  <si>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</si>
  <si>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</si>
  <si>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</si>
  <si>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</si>
  <si>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</si>
  <si>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</si>
  <si>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</si>
  <si>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</si>
  <si>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</si>
  <si>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</si>
  <si>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</si>
  <si>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</si>
  <si>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</si>
  <si>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</si>
  <si>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</si>
  <si>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</si>
  <si>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</si>
  <si>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</si>
  <si>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</si>
  <si>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</si>
  <si>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</si>
  <si>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</si>
  <si>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</si>
  <si>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</si>
  <si>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</si>
  <si>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</si>
  <si>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</si>
  <si>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</si>
  <si>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</si>
  <si>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</si>
  <si>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</si>
  <si>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</si>
  <si>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</si>
  <si>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</si>
  <si>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</si>
  <si>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</si>
  <si>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</si>
  <si>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</si>
  <si>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</si>
  <si>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</si>
  <si>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</si>
  <si>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</si>
  <si>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</si>
  <si>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</si>
  <si>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</si>
  <si>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</si>
  <si>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</si>
  <si>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</si>
  <si>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</si>
  <si>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</si>
  <si>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</si>
  <si>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</si>
  <si>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</si>
  <si>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</si>
  <si>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</si>
  <si>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</si>
  <si>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</si>
  <si>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</si>
  <si>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</si>
  <si>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</si>
  <si>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</si>
  <si>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</si>
  <si>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</si>
  <si>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</si>
  <si>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</si>
  <si>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</si>
  <si>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</si>
  <si>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</si>
  <si>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</si>
  <si>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</si>
  <si>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</si>
  <si>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</si>
  <si>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</si>
  <si>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</si>
  <si>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</si>
  <si>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</si>
  <si>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</si>
  <si>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</si>
  <si>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</si>
  <si>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</si>
  <si>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</si>
  <si>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</si>
  <si>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</si>
  <si>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</si>
  <si>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</si>
  <si>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</si>
  <si>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</si>
  <si>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</si>
  <si>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</si>
  <si>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</si>
  <si>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</si>
  <si>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</si>
  <si>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</si>
  <si>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</si>
  <si>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</si>
  <si>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</si>
  <si>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</si>
  <si>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</si>
  <si>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</si>
  <si>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</si>
  <si>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</si>
  <si>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</si>
  <si>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</si>
  <si>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</si>
  <si>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</si>
  <si>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</si>
  <si>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</si>
  <si>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</si>
  <si>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</si>
  <si>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</si>
  <si>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</si>
  <si>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</si>
  <si>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</si>
  <si>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</si>
  <si>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</si>
  <si>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</si>
  <si>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</si>
  <si>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</si>
  <si>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</si>
  <si>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</si>
  <si>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</si>
  <si>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</si>
  <si>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</si>
  <si>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</si>
  <si>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</si>
  <si>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</si>
  <si>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</si>
  <si>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</si>
  <si>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</si>
  <si>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</si>
  <si>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</si>
  <si>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</si>
  <si>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</si>
  <si>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</si>
  <si>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</si>
  <si>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</si>
  <si>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</si>
  <si>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</si>
  <si>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</si>
  <si>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</si>
  <si>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</si>
  <si>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</si>
  <si>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</si>
  <si>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</si>
  <si>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</si>
  <si>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</si>
  <si>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</si>
  <si>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</si>
  <si>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</si>
  <si>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</si>
  <si>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</si>
  <si>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</si>
  <si>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</si>
  <si>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</si>
  <si>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</si>
  <si>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</si>
  <si>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</si>
  <si>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</si>
  <si>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</si>
  <si>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</si>
  <si>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</si>
  <si>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</si>
  <si>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</si>
  <si>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</si>
  <si>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</si>
  <si>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</si>
  <si>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</si>
  <si>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</si>
  <si>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</si>
  <si>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</si>
  <si>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</si>
  <si>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</si>
  <si>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</si>
  <si>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</si>
  <si>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</si>
  <si>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</si>
  <si>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</si>
  <si>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</si>
  <si>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</si>
  <si>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</si>
  <si>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</si>
  <si>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</si>
  <si>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</si>
  <si>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</si>
  <si>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</si>
  <si>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</si>
  <si>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</si>
  <si>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</si>
  <si>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</si>
  <si>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</si>
  <si>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</si>
  <si>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</si>
  <si>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</si>
  <si>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</si>
  <si>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</si>
  <si>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</si>
  <si>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</si>
  <si>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</si>
  <si>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</si>
  <si>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</si>
  <si>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</si>
  <si>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</si>
  <si>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</si>
  <si>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</si>
  <si>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</si>
  <si>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</si>
  <si>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</si>
  <si>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</si>
  <si>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</si>
  <si>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</si>
  <si>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</si>
  <si>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</si>
  <si>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</si>
  <si>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</si>
  <si>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</si>
  <si>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</si>
  <si>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</si>
  <si>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</si>
  <si>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</si>
  <si>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</si>
  <si>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</si>
  <si>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</si>
  <si>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</si>
  <si>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</si>
  <si>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</si>
  <si>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</si>
  <si>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</si>
  <si>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</si>
  <si>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</si>
  <si>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</si>
  <si>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</si>
  <si>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</si>
  <si>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</si>
  <si>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</si>
  <si>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</si>
  <si>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</si>
  <si>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</si>
  <si>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</si>
  <si>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</si>
  <si>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</si>
  <si>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</si>
  <si>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</si>
  <si>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</si>
  <si>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</si>
  <si>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</si>
  <si>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</si>
  <si>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</si>
  <si>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</si>
  <si>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</si>
  <si>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</si>
  <si>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</si>
  <si>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</si>
  <si>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</si>
  <si>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</si>
  <si>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</si>
  <si>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</si>
  <si>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</si>
  <si>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</si>
  <si>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</si>
  <si>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</si>
  <si>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</si>
  <si>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</si>
  <si>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</si>
  <si>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</si>
  <si>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</si>
  <si>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</si>
  <si>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</si>
  <si>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</si>
  <si>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</si>
  <si>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</si>
  <si>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</si>
  <si>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</si>
  <si>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</si>
  <si>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</si>
  <si>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</si>
  <si>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</si>
  <si>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</si>
  <si>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</si>
  <si>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</si>
  <si>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</si>
  <si>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</si>
  <si>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</si>
  <si>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</si>
  <si>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</si>
  <si>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</si>
  <si>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</si>
  <si>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</si>
  <si>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</si>
  <si>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</si>
  <si>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</si>
  <si>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</si>
  <si>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</si>
  <si>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</si>
  <si>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</si>
  <si>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</si>
  <si>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</si>
  <si>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</si>
  <si>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</si>
  <si>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</si>
  <si>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</si>
  <si>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</si>
  <si>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</si>
  <si>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</si>
  <si>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</si>
  <si>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</si>
  <si>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</si>
  <si>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</si>
  <si>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</si>
  <si>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</si>
  <si>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</si>
  <si>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</si>
  <si>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</si>
  <si>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</si>
  <si>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</si>
  <si>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</si>
  <si>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</si>
  <si>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</si>
  <si>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</si>
  <si>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</si>
  <si>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</si>
  <si>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</si>
  <si>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</si>
  <si>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</si>
  <si>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</si>
  <si>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</si>
  <si>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</si>
  <si>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</si>
  <si>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</si>
  <si>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</si>
  <si>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</si>
  <si>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</si>
  <si>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</si>
  <si>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</si>
  <si>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</si>
  <si>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</si>
  <si>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</si>
  <si>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</si>
  <si>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</si>
  <si>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</si>
  <si>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</si>
  <si>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</si>
  <si>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</si>
  <si>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</si>
  <si>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</si>
  <si>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</si>
  <si>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</si>
  <si>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</si>
  <si>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</si>
  <si>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</si>
  <si>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</si>
  <si>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</si>
  <si>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</si>
  <si>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</si>
  <si>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</si>
  <si>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</si>
  <si>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</si>
  <si>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</si>
  <si>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</si>
  <si>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</si>
  <si>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</si>
  <si>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</si>
  <si>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</si>
  <si>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</si>
  <si>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</si>
  <si>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</si>
  <si>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</si>
  <si>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</si>
  <si>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</si>
  <si>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</si>
  <si>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</si>
  <si>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</si>
  <si>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</si>
  <si>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</si>
  <si>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</si>
  <si>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</si>
  <si>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</si>
  <si>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</si>
  <si>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</si>
  <si>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</si>
  <si>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</si>
  <si>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</si>
  <si>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</si>
  <si>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</si>
  <si>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</si>
  <si>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</si>
  <si>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</si>
  <si>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</si>
  <si>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</si>
  <si>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</si>
  <si>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</si>
  <si>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</si>
  <si>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</si>
  <si>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</si>
  <si>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</si>
  <si>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</si>
  <si>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</si>
  <si>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</si>
  <si>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</si>
  <si>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</si>
  <si>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</si>
  <si>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</si>
  <si>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</si>
  <si>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</si>
  <si>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</si>
  <si>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</si>
  <si>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</si>
  <si>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</si>
  <si>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</si>
  <si>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</si>
  <si>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</si>
  <si>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</si>
  <si>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</si>
  <si>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</si>
  <si>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</si>
  <si>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</si>
  <si>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</si>
  <si>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</si>
  <si>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</si>
  <si>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</si>
  <si>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</si>
  <si>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</si>
  <si>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</si>
  <si>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</si>
  <si>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</si>
  <si>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</si>
  <si>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</si>
  <si>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</si>
  <si>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</si>
  <si>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</si>
  <si>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</si>
  <si>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</si>
  <si>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</si>
  <si>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</si>
  <si>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</si>
  <si>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</si>
  <si>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</si>
  <si>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</si>
  <si>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</si>
  <si>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</si>
  <si>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</si>
  <si>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</si>
  <si>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</si>
  <si>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</si>
  <si>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</si>
  <si>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</si>
  <si>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</si>
  <si>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</si>
  <si>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</si>
  <si>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</si>
  <si>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</si>
  <si>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</si>
  <si>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</si>
  <si>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</si>
  <si>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</si>
  <si>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</si>
  <si>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</si>
  <si>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</si>
  <si>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</si>
  <si>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</si>
  <si>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</si>
  <si>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</si>
  <si>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</si>
  <si>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</si>
  <si>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</si>
  <si>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</si>
  <si>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</si>
  <si>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</si>
  <si>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</si>
  <si>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</si>
  <si>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</si>
  <si>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</si>
  <si>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</si>
  <si>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</si>
  <si>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</si>
  <si>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</si>
  <si>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</si>
  <si>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</si>
  <si>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</si>
  <si>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</si>
  <si>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</si>
  <si>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</si>
  <si>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</si>
  <si>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</si>
  <si>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</si>
  <si>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</si>
  <si>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</si>
  <si>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</si>
  <si>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</si>
  <si>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</si>
  <si>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</si>
  <si>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</si>
  <si>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</si>
  <si>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</si>
  <si>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</si>
  <si>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</si>
  <si>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</si>
  <si>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</si>
  <si>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</si>
  <si>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</si>
  <si>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</si>
  <si>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</si>
  <si>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</si>
  <si>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</si>
  <si>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</si>
  <si>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</si>
  <si>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</si>
  <si>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</si>
  <si>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</si>
  <si>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</si>
  <si>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</si>
  <si>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</si>
  <si>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</si>
  <si>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</si>
  <si>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</si>
  <si>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</si>
  <si>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</si>
  <si>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</si>
  <si>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</si>
  <si>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</si>
  <si>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</si>
  <si>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</si>
  <si>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</si>
  <si>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</si>
  <si>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</si>
  <si>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</si>
  <si>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</si>
  <si>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</si>
  <si>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</si>
  <si>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</si>
  <si>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</si>
  <si>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</si>
  <si>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</si>
  <si>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</si>
  <si>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</si>
  <si>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</si>
  <si>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</si>
  <si>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</si>
  <si>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</si>
  <si>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</si>
  <si>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</si>
  <si>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</si>
  <si>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</si>
  <si>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</si>
  <si>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</si>
  <si>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</si>
  <si>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</si>
  <si>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</si>
  <si>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</si>
  <si>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</si>
  <si>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</si>
  <si>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</si>
  <si>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</si>
  <si>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</si>
  <si>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</si>
  <si>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</si>
  <si>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</si>
  <si>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</si>
  <si>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</si>
  <si>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</si>
  <si>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</si>
  <si>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</si>
  <si>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</si>
  <si>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</si>
  <si>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</si>
  <si>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</si>
  <si>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</si>
  <si>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</si>
  <si>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</si>
  <si>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</si>
  <si>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</si>
  <si>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</si>
  <si>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</si>
  <si>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</si>
  <si>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</si>
  <si>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</si>
  <si>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</si>
  <si>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</si>
  <si>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</si>
  <si>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</si>
  <si>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</si>
  <si>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</si>
  <si>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</si>
  <si>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</si>
  <si>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</si>
  <si>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</si>
  <si>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</si>
  <si>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</si>
  <si>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</si>
  <si>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</si>
  <si>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</si>
  <si>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</si>
  <si>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</si>
  <si>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</si>
  <si>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</si>
  <si>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</si>
  <si>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</si>
  <si>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</si>
  <si>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</si>
  <si>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</si>
  <si>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</si>
  <si>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</si>
  <si>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</si>
  <si>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</si>
  <si>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</si>
  <si>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</si>
  <si>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</si>
  <si>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</si>
  <si>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</si>
  <si>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</si>
  <si>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</si>
  <si>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</si>
  <si>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</si>
  <si>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</si>
  <si>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</si>
  <si>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</si>
  <si>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</si>
  <si>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</si>
  <si>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</si>
  <si>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</si>
  <si>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</si>
  <si>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</si>
  <si>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</si>
  <si>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</si>
  <si>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</si>
  <si>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</si>
  <si>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</si>
  <si>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</si>
  <si>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</si>
  <si>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</si>
  <si>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</si>
  <si>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</si>
  <si>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</si>
  <si>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</si>
  <si>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</si>
  <si>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</si>
  <si>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</si>
  <si>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</si>
  <si>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</si>
  <si>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</si>
  <si>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</si>
  <si>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</si>
  <si>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</si>
  <si>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</si>
  <si>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</si>
  <si>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</si>
  <si>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</si>
  <si>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</si>
  <si>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</si>
  <si>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</si>
  <si>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</si>
  <si>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</si>
  <si>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</si>
  <si>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</si>
  <si>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</si>
  <si>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</si>
  <si>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</si>
  <si>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</si>
  <si>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</si>
  <si>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</si>
  <si>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</si>
  <si>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</si>
  <si>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</si>
  <si>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</si>
  <si>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</si>
  <si>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</si>
  <si>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</si>
  <si>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</si>
  <si>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</si>
  <si>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</si>
  <si>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</si>
  <si>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</si>
  <si>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</si>
  <si>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</si>
  <si>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</si>
  <si>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</si>
  <si>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</si>
  <si>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</si>
  <si>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</si>
  <si>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</si>
  <si>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</si>
  <si>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</si>
  <si>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</si>
  <si>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</si>
  <si>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</si>
  <si>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</si>
  <si>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</si>
  <si>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</si>
  <si>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</si>
  <si>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</si>
  <si>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</si>
  <si>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</si>
  <si>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</si>
  <si>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</si>
  <si>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</si>
  <si>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</si>
  <si>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</si>
  <si>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</si>
  <si>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</si>
  <si>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</si>
  <si>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</si>
  <si>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</si>
  <si>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</si>
  <si>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</si>
  <si>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</si>
  <si>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</si>
  <si>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</si>
  <si>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</si>
  <si>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</si>
  <si>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</si>
  <si>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</si>
  <si>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</si>
  <si>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</si>
  <si>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</si>
  <si>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</si>
  <si>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</si>
  <si>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</si>
  <si>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</si>
  <si>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</si>
  <si>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</si>
  <si>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</si>
  <si>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</si>
  <si>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</si>
  <si>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</si>
  <si>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</si>
  <si>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</si>
  <si>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</si>
  <si>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</si>
  <si>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</si>
  <si>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</si>
  <si>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</si>
  <si>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</si>
  <si>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</si>
  <si>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</si>
  <si>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</si>
  <si>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</si>
  <si>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</si>
  <si>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</si>
  <si>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</si>
  <si>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</si>
  <si>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</si>
  <si>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</si>
  <si>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</si>
  <si>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</si>
  <si>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</si>
  <si>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</si>
  <si>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</si>
  <si>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</si>
  <si>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</si>
  <si>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</si>
  <si>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</si>
  <si>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</si>
  <si>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</si>
  <si>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</si>
  <si>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</si>
  <si>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</si>
  <si>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</si>
  <si>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</si>
  <si>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</si>
  <si>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</si>
  <si>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</si>
  <si>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</si>
  <si>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</si>
  <si>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</si>
  <si>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</si>
  <si>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</si>
  <si>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</si>
  <si>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</si>
  <si>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</si>
  <si>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</si>
  <si>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</si>
  <si>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</si>
  <si>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</si>
  <si>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</si>
  <si>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</si>
  <si>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</si>
  <si>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</si>
  <si>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</si>
  <si>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</si>
  <si>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</si>
  <si>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</si>
  <si>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</si>
  <si>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</si>
  <si>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</si>
  <si>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</si>
  <si>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</si>
  <si>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</si>
  <si>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</si>
  <si>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</si>
  <si>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</si>
  <si>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</si>
  <si>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</si>
  <si>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</si>
  <si>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</si>
  <si>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</si>
  <si>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</si>
  <si>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</si>
  <si>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</si>
  <si>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</si>
  <si>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</si>
  <si>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</si>
  <si>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</si>
  <si>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</si>
  <si>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</si>
  <si>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</si>
  <si>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</si>
  <si>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</si>
  <si>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</si>
  <si>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</si>
  <si>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</si>
  <si>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</si>
  <si>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</si>
  <si>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</si>
  <si>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</si>
  <si>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</si>
  <si>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</si>
  <si>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</si>
  <si>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</si>
  <si>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</si>
  <si>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</si>
  <si>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</si>
  <si>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</si>
  <si>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</si>
  <si>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</si>
  <si>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</si>
  <si>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</si>
  <si>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</si>
  <si>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</si>
  <si>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</si>
  <si>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</si>
  <si>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</si>
  <si>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</si>
  <si>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</si>
  <si>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</si>
  <si>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</si>
  <si>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</si>
  <si>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</si>
  <si>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</si>
  <si>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</si>
  <si>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</si>
  <si>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</si>
  <si>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</si>
  <si>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</si>
  <si>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</si>
  <si>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</si>
  <si>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</si>
  <si>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</si>
  <si>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</si>
  <si>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</si>
  <si>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</si>
  <si>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</si>
  <si>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</si>
  <si>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</si>
  <si>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</si>
  <si>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</si>
  <si>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</si>
  <si>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</si>
  <si>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</si>
  <si>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</si>
  <si>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</si>
  <si>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</si>
  <si>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</si>
  <si>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</si>
  <si>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</si>
  <si>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</si>
  <si>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</si>
  <si>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</si>
  <si>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</si>
  <si>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</si>
  <si>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</si>
  <si>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</si>
  <si>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</si>
  <si>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</si>
  <si>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</si>
  <si>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</si>
  <si>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</si>
  <si>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</si>
  <si>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</si>
  <si>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</si>
  <si>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</si>
  <si>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</si>
  <si>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</si>
  <si>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</si>
  <si>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</si>
  <si>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</si>
  <si>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</si>
  <si>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</si>
  <si>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</si>
  <si>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</si>
  <si>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</si>
  <si>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</si>
  <si>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</si>
  <si>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</si>
  <si>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</si>
  <si>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</si>
  <si>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</si>
  <si>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</si>
  <si>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</si>
  <si>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</si>
  <si>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</si>
  <si>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</si>
  <si>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</si>
  <si>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</si>
  <si>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</si>
  <si>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</si>
  <si>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</si>
  <si>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</si>
  <si>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</si>
  <si>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</si>
  <si>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</si>
  <si>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</si>
  <si>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</si>
  <si>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</si>
  <si>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</si>
  <si>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</si>
  <si>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</si>
  <si>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</si>
  <si>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</si>
  <si>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</si>
  <si>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</si>
  <si>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</si>
  <si>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</si>
  <si>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</si>
  <si>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</si>
  <si>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</si>
  <si>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</si>
  <si>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</si>
  <si>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</si>
  <si>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</si>
  <si>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</si>
  <si>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</si>
  <si>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</si>
  <si>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</si>
  <si>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</si>
  <si>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</si>
  <si>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</si>
  <si>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</si>
  <si>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</si>
  <si>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</si>
  <si>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</si>
  <si>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</si>
  <si>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</si>
  <si>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</si>
  <si>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</si>
  <si>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</si>
  <si>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</si>
  <si>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</si>
  <si>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</si>
  <si>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</si>
  <si>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</si>
  <si>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</si>
  <si>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</si>
  <si>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</si>
  <si>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</si>
  <si>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</si>
  <si>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</si>
  <si>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</si>
  <si>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</si>
  <si>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</si>
  <si>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</si>
  <si>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</si>
  <si>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</si>
  <si>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</si>
  <si>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</si>
  <si>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</si>
  <si>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</si>
  <si>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</si>
  <si>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</si>
  <si>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</si>
  <si>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</si>
  <si>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</si>
  <si>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</si>
  <si>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</si>
  <si>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</si>
  <si>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</si>
  <si>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</si>
  <si>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</si>
  <si>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</si>
  <si>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</si>
  <si>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</si>
  <si>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</si>
  <si>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</si>
  <si>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</si>
  <si>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</si>
  <si>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</si>
  <si>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</si>
  <si>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</si>
  <si>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</si>
  <si>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</si>
  <si>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</si>
  <si>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</si>
  <si>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</si>
  <si>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</si>
  <si>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</si>
  <si>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</si>
  <si>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</si>
  <si>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</si>
  <si>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</si>
  <si>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</si>
  <si>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</si>
  <si>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</si>
  <si>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</si>
  <si>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</si>
  <si>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</si>
  <si>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</si>
  <si>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</si>
  <si>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</si>
  <si>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</si>
  <si>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</si>
  <si>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</si>
  <si>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</si>
  <si>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</si>
  <si>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</si>
  <si>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</si>
  <si>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</si>
  <si>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</si>
  <si>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</si>
  <si>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</si>
  <si>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</si>
  <si>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</si>
  <si>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</si>
  <si>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</si>
  <si>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</si>
  <si>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</si>
  <si>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</si>
  <si>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</si>
  <si>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</si>
  <si>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</si>
  <si>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</si>
  <si>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</si>
  <si>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</si>
  <si>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</si>
  <si>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</si>
  <si>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</si>
  <si>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</si>
  <si>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</si>
  <si>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</si>
  <si>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</si>
  <si>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</si>
  <si>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</si>
  <si>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</si>
  <si>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</si>
  <si>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</si>
  <si>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</si>
  <si>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</si>
  <si>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</si>
  <si>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</si>
  <si>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</si>
  <si>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</si>
  <si>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</si>
  <si>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</si>
  <si>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</si>
  <si>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</si>
  <si>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</si>
  <si>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</si>
  <si>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</si>
  <si>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</si>
  <si>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</si>
  <si>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</si>
  <si>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</si>
  <si>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</si>
  <si>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</si>
  <si>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</si>
  <si>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</si>
  <si>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</si>
  <si>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</si>
  <si>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</si>
  <si>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</si>
  <si>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</si>
  <si>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</si>
  <si>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</si>
  <si>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</si>
  <si>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</si>
  <si>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</si>
  <si>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</si>
  <si>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</si>
  <si>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</si>
  <si>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</si>
  <si>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</si>
  <si>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</si>
  <si>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</si>
  <si>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</si>
  <si>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</si>
  <si>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</si>
  <si>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</si>
  <si>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</si>
  <si>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</si>
  <si>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</si>
  <si>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</si>
  <si>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</si>
  <si>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</si>
  <si>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</si>
  <si>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</si>
  <si>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</si>
  <si>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</si>
  <si>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</si>
  <si>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</si>
  <si>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</si>
  <si>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</si>
  <si>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</si>
  <si>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</si>
  <si>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</si>
  <si>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</si>
  <si>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</si>
  <si>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</si>
  <si>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</si>
  <si>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</si>
  <si>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</si>
  <si>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</si>
  <si>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</si>
  <si>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</si>
  <si>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</si>
  <si>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</si>
  <si>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</si>
  <si>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</si>
  <si>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</si>
  <si>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</si>
  <si>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</si>
  <si>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</si>
  <si>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</si>
  <si>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</si>
  <si>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</si>
  <si>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</si>
  <si>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</si>
  <si>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</si>
  <si>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</si>
  <si>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</si>
  <si>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</si>
  <si>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</si>
  <si>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</si>
  <si>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</si>
  <si>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</si>
  <si>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</si>
  <si>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</si>
  <si>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</si>
  <si>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</si>
  <si>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</si>
  <si>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</si>
  <si>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</si>
  <si>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</si>
  <si>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</si>
  <si>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</si>
  <si>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</si>
  <si>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</si>
  <si>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</si>
  <si>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</si>
  <si>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</si>
  <si>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</si>
  <si>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</si>
  <si>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</si>
  <si>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</si>
  <si>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</si>
  <si>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</si>
  <si>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</si>
  <si>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</si>
  <si>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</si>
  <si>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</si>
  <si>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</si>
  <si>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</si>
  <si>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</si>
  <si>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</si>
  <si>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</si>
  <si>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</si>
  <si>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</si>
  <si>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</si>
  <si>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</si>
  <si>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</si>
  <si>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</si>
  <si>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</si>
  <si>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</si>
  <si>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</si>
  <si>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</si>
  <si>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</si>
  <si>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</si>
  <si>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</si>
  <si>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</si>
  <si>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</si>
  <si>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</si>
  <si>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</si>
  <si>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</si>
  <si>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</si>
  <si>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</si>
  <si>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</si>
  <si>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</si>
  <si>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</si>
  <si>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</si>
  <si>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</si>
  <si>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</si>
  <si>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</si>
  <si>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</si>
  <si>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</si>
  <si>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</si>
  <si>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</si>
  <si>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</si>
  <si>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</si>
  <si>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</si>
  <si>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</si>
  <si>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</si>
  <si>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</si>
  <si>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</si>
  <si>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</si>
  <si>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</si>
  <si>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</si>
  <si>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</si>
  <si>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</si>
  <si>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</si>
  <si>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</si>
  <si>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</si>
  <si>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</si>
  <si>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</si>
  <si>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</si>
  <si>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</si>
  <si>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</si>
  <si>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</si>
  <si>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</si>
  <si>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</si>
  <si>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</si>
  <si>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</si>
  <si>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</si>
  <si>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</si>
  <si>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</si>
  <si>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</si>
  <si>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</si>
  <si>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</si>
  <si>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</si>
  <si>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</si>
  <si>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</si>
  <si>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</si>
  <si>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</si>
  <si>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</si>
  <si>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</si>
  <si>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</si>
  <si>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</si>
  <si>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</si>
  <si>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</si>
  <si>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</si>
  <si>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</si>
  <si>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</si>
  <si>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</si>
  <si>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</si>
  <si>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</si>
  <si>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</si>
  <si>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</si>
  <si>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</si>
  <si>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</si>
  <si>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</si>
  <si>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</si>
  <si>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</si>
  <si>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</si>
  <si>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</si>
  <si>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</si>
  <si>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</si>
  <si>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</si>
  <si>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</si>
  <si>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</si>
  <si>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</si>
  <si>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</si>
  <si>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</si>
  <si>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</si>
  <si>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</si>
  <si>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</si>
  <si>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</si>
  <si>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</si>
  <si>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</si>
  <si>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</si>
  <si>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</si>
  <si>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</si>
  <si>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</si>
  <si>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</si>
  <si>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</si>
  <si>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</si>
  <si>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</si>
  <si>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</si>
  <si>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</si>
  <si>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</si>
  <si>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</si>
  <si>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</si>
  <si>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</si>
  <si>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</si>
  <si>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</si>
  <si>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</si>
  <si>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</si>
  <si>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</si>
  <si>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</si>
  <si>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</si>
  <si>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</si>
  <si>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</si>
  <si>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</si>
  <si>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</si>
  <si>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</si>
  <si>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</si>
  <si>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</si>
  <si>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</si>
  <si>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</si>
  <si>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</si>
  <si>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</si>
  <si>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</si>
  <si>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</si>
  <si>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</si>
  <si>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</si>
  <si>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</si>
  <si>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</si>
  <si>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</si>
  <si>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</si>
  <si>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</si>
  <si>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</si>
  <si>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</si>
  <si>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</si>
  <si>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</si>
  <si>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</si>
  <si>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</si>
  <si>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</si>
  <si>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</si>
  <si>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</si>
  <si>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</si>
  <si>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</si>
  <si>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</si>
  <si>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</si>
  <si>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</si>
  <si>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</si>
  <si>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</si>
  <si>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</si>
  <si>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</si>
  <si>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</si>
  <si>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</si>
  <si>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</si>
  <si>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</si>
  <si>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</si>
  <si>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</si>
  <si>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</si>
  <si>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</si>
  <si>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</si>
  <si>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</si>
  <si>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</si>
  <si>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</si>
  <si>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</si>
  <si>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</si>
  <si>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</si>
  <si>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</si>
  <si>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</si>
  <si>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</si>
  <si>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</si>
  <si>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</si>
  <si>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</si>
  <si>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</si>
  <si>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</si>
  <si>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</si>
  <si>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</si>
  <si>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</si>
  <si>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</si>
  <si>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</si>
  <si>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</si>
  <si>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</si>
  <si>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</si>
  <si>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</si>
  <si>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</si>
  <si>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</si>
  <si>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</si>
  <si>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</si>
  <si>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</si>
  <si>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</si>
  <si>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</si>
  <si>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</si>
  <si>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</si>
  <si>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</si>
  <si>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</si>
  <si>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</si>
  <si>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</si>
  <si>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</si>
  <si>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</si>
  <si>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</si>
  <si>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</si>
  <si>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</si>
  <si>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</si>
  <si>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</si>
  <si>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</si>
  <si>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</si>
  <si>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</si>
  <si>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</si>
  <si>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</si>
  <si>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</si>
  <si>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</si>
  <si>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</si>
  <si>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</si>
  <si>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</si>
  <si>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</si>
  <si>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</si>
  <si>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</si>
  <si>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</si>
  <si>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</si>
  <si>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</si>
  <si>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</si>
  <si>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</si>
  <si>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</si>
  <si>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</si>
  <si>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</si>
  <si>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</si>
  <si>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</si>
  <si>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</si>
  <si>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</si>
  <si>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</si>
  <si>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</si>
  <si>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</si>
  <si>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</si>
  <si>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</si>
  <si>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</si>
  <si>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</si>
  <si>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</si>
  <si>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</si>
  <si>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</si>
  <si>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</si>
  <si>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</si>
  <si>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</si>
  <si>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</si>
  <si>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</si>
  <si>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</si>
  <si>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</si>
  <si>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</si>
  <si>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</si>
  <si>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</si>
  <si>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</si>
  <si>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</si>
  <si>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</si>
  <si>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</si>
  <si>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</si>
  <si>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</si>
  <si>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</si>
  <si>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</si>
  <si>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</si>
  <si>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</si>
  <si>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</si>
  <si>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</si>
  <si>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</si>
  <si>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</si>
  <si>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</si>
  <si>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</si>
  <si>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</si>
  <si>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</si>
  <si>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</si>
  <si>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</si>
  <si>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</si>
  <si>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</si>
  <si>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</si>
  <si>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</si>
  <si>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</si>
  <si>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</si>
  <si>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</si>
  <si>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</si>
  <si>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</si>
  <si>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</si>
  <si>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</si>
  <si>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</si>
  <si>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</si>
  <si>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</si>
  <si>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</si>
  <si>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</si>
  <si>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</si>
  <si>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</si>
  <si>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</si>
  <si>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</si>
  <si>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</si>
  <si>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</si>
  <si>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</si>
  <si>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</si>
  <si>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</si>
  <si>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</si>
  <si>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</si>
  <si>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</si>
  <si>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</si>
  <si>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</si>
  <si>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</si>
  <si>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</si>
  <si>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</si>
  <si>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</si>
  <si>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</si>
  <si>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</si>
  <si>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</si>
  <si>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</si>
  <si>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</si>
  <si>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</si>
  <si>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</si>
  <si>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</si>
  <si>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</si>
  <si>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</si>
  <si>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</si>
  <si>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</si>
  <si>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</si>
  <si>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</si>
  <si>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</si>
  <si>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</si>
  <si>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</si>
  <si>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</si>
  <si>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</si>
  <si>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</si>
  <si>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</si>
  <si>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</si>
  <si>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</si>
  <si>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</si>
  <si>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</si>
  <si>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</si>
  <si>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</si>
  <si>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</si>
  <si>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</si>
  <si>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</si>
  <si>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</si>
  <si>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</si>
  <si>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</si>
  <si>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</si>
  <si>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</si>
  <si>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</si>
  <si>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</si>
  <si>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</si>
  <si>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</si>
  <si>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</si>
  <si>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</si>
  <si>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</si>
  <si>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</si>
  <si>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</si>
  <si>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</si>
  <si>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</si>
  <si>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</si>
  <si>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</si>
  <si>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</si>
  <si>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</si>
  <si>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</si>
  <si>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</si>
  <si>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</si>
  <si>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</si>
  <si>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</si>
  <si>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</si>
  <si>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</si>
  <si>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</si>
  <si>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</si>
  <si>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</si>
  <si>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</si>
  <si>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</si>
  <si>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</si>
  <si>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</si>
  <si>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</si>
  <si>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</si>
  <si>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</si>
  <si>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</si>
  <si>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</si>
  <si>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</si>
  <si>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</si>
  <si>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</si>
  <si>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</si>
  <si>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</si>
  <si>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</si>
  <si>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</si>
  <si>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</si>
  <si>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</si>
  <si>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</si>
  <si>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</si>
  <si>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</si>
  <si>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</si>
  <si>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</si>
  <si>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</si>
  <si>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</si>
  <si>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</si>
  <si>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</si>
  <si>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</si>
  <si>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</si>
  <si>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</si>
  <si>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</si>
  <si>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</si>
  <si>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</si>
  <si>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</si>
  <si>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</si>
  <si>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</si>
  <si>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</si>
  <si>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</si>
  <si>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</si>
  <si>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</si>
  <si>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</si>
  <si>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</si>
  <si>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</si>
  <si>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</si>
  <si>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</si>
  <si>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</si>
  <si>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</si>
  <si>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</si>
  <si>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</si>
  <si>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</si>
  <si>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</si>
  <si>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</si>
  <si>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</si>
  <si>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</si>
  <si>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</si>
  <si>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</si>
  <si>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</si>
  <si>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</si>
  <si>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</si>
  <si>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</si>
  <si>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</si>
  <si>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</si>
  <si>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</si>
  <si>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</si>
  <si>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</si>
  <si>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</si>
  <si>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</si>
  <si>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</si>
  <si>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</si>
  <si>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</si>
  <si>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</si>
  <si>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</si>
  <si>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</si>
  <si>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</si>
  <si>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</si>
  <si>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</si>
  <si>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</si>
  <si>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</si>
  <si>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</si>
  <si>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</si>
  <si>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</si>
  <si>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</si>
  <si>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</si>
  <si>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</si>
  <si>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</si>
  <si>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</si>
  <si>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</si>
  <si>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</si>
  <si>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</si>
  <si>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</si>
  <si>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</si>
  <si>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</si>
  <si>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</si>
  <si>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</si>
  <si>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</si>
  <si>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</si>
  <si>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</si>
  <si>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</si>
  <si>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</si>
  <si>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</si>
  <si>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</si>
  <si>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</si>
  <si>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</si>
  <si>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</si>
  <si>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</si>
  <si>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</si>
  <si>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</si>
  <si>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</si>
  <si>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</si>
  <si>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</si>
  <si>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</si>
  <si>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</si>
  <si>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</si>
  <si>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</si>
  <si>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</si>
  <si>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</si>
  <si>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</si>
  <si>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</si>
  <si>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</si>
  <si>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</si>
  <si>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</si>
  <si>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</si>
  <si>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</si>
  <si>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</si>
  <si>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</si>
  <si>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</si>
  <si>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</si>
  <si>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</si>
  <si>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</si>
  <si>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</si>
  <si>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</si>
  <si>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</si>
  <si>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</si>
  <si>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</si>
  <si>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</si>
  <si>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</si>
  <si>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</si>
  <si>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</si>
  <si>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</si>
  <si>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</si>
  <si>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</si>
  <si>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</si>
  <si>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</si>
  <si>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</si>
  <si>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</si>
  <si>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</si>
  <si>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</si>
  <si>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</si>
  <si>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</si>
  <si>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</si>
  <si>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</si>
  <si>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</si>
  <si>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</si>
  <si>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</si>
  <si>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</si>
  <si>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</si>
  <si>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</si>
  <si>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</si>
  <si>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</si>
  <si>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</si>
  <si>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</si>
  <si>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</si>
  <si>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</si>
  <si>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</si>
  <si>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</si>
  <si>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</si>
  <si>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</si>
  <si>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</si>
  <si>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</si>
  <si>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</si>
  <si>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</si>
  <si>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</si>
  <si>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</si>
  <si>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</si>
  <si>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</si>
  <si>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</si>
  <si>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</si>
  <si>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</si>
  <si>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</si>
  <si>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</si>
  <si>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</si>
  <si>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</si>
  <si>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</si>
  <si>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</si>
  <si>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</si>
  <si>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</si>
  <si>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</si>
  <si>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</si>
  <si>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</si>
  <si>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</si>
  <si>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</si>
  <si>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</si>
  <si>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</si>
  <si>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</si>
  <si>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</si>
  <si>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</si>
  <si>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</si>
  <si>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</si>
  <si>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</si>
  <si>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</si>
  <si>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</si>
  <si>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</si>
  <si>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</si>
  <si>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</si>
  <si>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</si>
  <si>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</si>
  <si>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</si>
  <si>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</si>
  <si>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</si>
  <si>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</si>
  <si>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</si>
  <si>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</si>
  <si>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</si>
  <si>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</si>
  <si>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</si>
  <si>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</si>
  <si>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</si>
  <si>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</si>
  <si>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</si>
  <si>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</si>
  <si>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</si>
  <si>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</si>
  <si>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</si>
  <si>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</si>
  <si>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</si>
  <si>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</si>
  <si>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</si>
  <si>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</si>
  <si>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</si>
  <si>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</si>
  <si>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</si>
  <si>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</si>
  <si>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</si>
  <si>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</si>
  <si>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</si>
  <si>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</si>
  <si>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</si>
  <si>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</si>
  <si>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</si>
  <si>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</si>
  <si>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</si>
  <si>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</si>
  <si>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</si>
  <si>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</si>
  <si>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</si>
  <si>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</si>
  <si>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</si>
  <si>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</si>
  <si>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</si>
  <si>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</si>
  <si>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</si>
  <si>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</si>
  <si>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</si>
  <si>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</si>
  <si>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</si>
  <si>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</si>
  <si>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</si>
  <si>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</si>
  <si>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</si>
  <si>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</si>
  <si>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</si>
  <si>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</si>
  <si>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</si>
  <si>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</si>
  <si>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</si>
  <si>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</si>
  <si>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</si>
  <si>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</si>
  <si>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</si>
  <si>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</si>
  <si>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</si>
  <si>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</si>
  <si>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</si>
  <si>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</si>
  <si>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</si>
  <si>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</si>
  <si>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</si>
  <si>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</si>
  <si>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</si>
  <si>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</si>
  <si>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</si>
  <si>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</si>
  <si>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</si>
  <si>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</si>
  <si>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</si>
  <si>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</si>
  <si>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</si>
  <si>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</si>
  <si>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</si>
  <si>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</si>
  <si>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</si>
  <si>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</si>
  <si>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</si>
  <si>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</si>
  <si>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</si>
  <si>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</si>
  <si>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</si>
  <si>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</si>
  <si>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</si>
  <si>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</si>
  <si>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</si>
  <si>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</si>
  <si>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</si>
  <si>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</si>
  <si>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</si>
  <si>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</si>
  <si>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</si>
  <si>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</si>
  <si>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</si>
  <si>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</si>
  <si>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</si>
  <si>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</si>
  <si>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</si>
  <si>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</si>
  <si>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</si>
  <si>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</si>
  <si>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</si>
  <si>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</si>
  <si>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</si>
  <si>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</si>
  <si>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</si>
  <si>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</si>
  <si>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</si>
  <si>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</si>
  <si>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</si>
  <si>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</si>
  <si>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</si>
  <si>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</si>
  <si>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</si>
  <si>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</si>
  <si>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</si>
  <si>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</si>
  <si>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</si>
  <si>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</si>
  <si>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</si>
  <si>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</si>
  <si>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</si>
  <si>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</si>
  <si>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</si>
  <si>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</si>
  <si>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</si>
  <si>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</si>
  <si>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</si>
  <si>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</si>
  <si>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</si>
  <si>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</si>
  <si>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</si>
  <si>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</si>
  <si>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</si>
  <si>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</si>
  <si>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</si>
  <si>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</si>
  <si>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</si>
  <si>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</si>
  <si>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</si>
  <si>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</si>
  <si>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</si>
  <si>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</si>
  <si>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</si>
  <si>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</si>
  <si>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</si>
  <si>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</si>
  <si>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</si>
  <si>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</si>
  <si>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</si>
  <si>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</si>
  <si>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</si>
  <si>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</si>
  <si>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</si>
  <si>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</si>
  <si>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</si>
  <si>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</si>
  <si>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</si>
  <si>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</si>
  <si>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</si>
  <si>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</si>
  <si>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</si>
  <si>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</si>
  <si>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</si>
  <si>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</si>
  <si>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</si>
  <si>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</si>
  <si>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</si>
  <si>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</si>
  <si>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</si>
  <si>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</si>
  <si>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</si>
  <si>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</si>
  <si>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</si>
  <si>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</si>
  <si>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</si>
  <si>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</si>
  <si>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</si>
  <si>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</si>
  <si>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</si>
  <si>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</si>
  <si>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</si>
  <si>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</si>
  <si>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</si>
  <si>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</si>
  <si>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</si>
  <si>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</si>
  <si>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</si>
  <si>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</si>
  <si>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</si>
  <si>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</si>
  <si>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</si>
  <si>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</si>
  <si>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</si>
  <si>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</si>
  <si>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</si>
  <si>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</si>
  <si>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</si>
  <si>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</si>
  <si>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</si>
  <si>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</si>
  <si>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</si>
  <si>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</si>
  <si>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</si>
  <si>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</si>
  <si>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</si>
  <si>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</si>
  <si>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</si>
  <si>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</si>
  <si>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</si>
  <si>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</si>
  <si>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</si>
  <si>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</si>
  <si>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</si>
  <si>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</si>
  <si>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</si>
  <si>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</si>
  <si>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</si>
  <si>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</si>
  <si>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</si>
  <si>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</si>
  <si>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</si>
  <si>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</si>
  <si>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</si>
  <si>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</si>
  <si>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</si>
  <si>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</si>
  <si>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</si>
  <si>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</si>
  <si>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</si>
  <si>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</si>
  <si>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</si>
  <si>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</si>
  <si>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</si>
  <si>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</si>
  <si>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</si>
  <si>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</si>
  <si>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</si>
  <si>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</si>
  <si>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</si>
  <si>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</si>
  <si>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</si>
  <si>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</si>
  <si>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</si>
  <si>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</si>
  <si>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</si>
  <si>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</si>
  <si>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</si>
  <si>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</si>
  <si>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</si>
  <si>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</si>
  <si>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</si>
  <si>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</si>
  <si>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</si>
  <si>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</si>
  <si>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</si>
  <si>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</si>
  <si>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</si>
  <si>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</si>
  <si>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</si>
  <si>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</si>
  <si>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</si>
  <si>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</si>
  <si>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</si>
  <si>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</si>
  <si>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</si>
  <si>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</si>
  <si>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</si>
  <si>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</si>
  <si>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</si>
  <si>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</si>
  <si>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</si>
  <si>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</si>
  <si>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</si>
  <si>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</si>
  <si>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</si>
  <si>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</si>
  <si>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</si>
  <si>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</si>
  <si>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</si>
  <si>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</si>
  <si>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</si>
  <si>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</si>
  <si>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</si>
  <si>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</si>
  <si>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</si>
  <si>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</si>
  <si>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</si>
  <si>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</si>
  <si>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</si>
  <si>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</si>
  <si>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</si>
  <si>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</si>
  <si>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</si>
  <si>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</si>
  <si>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</si>
  <si>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</si>
  <si>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</si>
  <si>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</si>
  <si>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</si>
  <si>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</si>
  <si>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</si>
  <si>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</si>
  <si>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</si>
  <si>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</si>
  <si>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</si>
  <si>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</si>
  <si>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</si>
  <si>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</si>
  <si>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</si>
  <si>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</si>
  <si>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</si>
  <si>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</si>
  <si>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</si>
  <si>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</si>
  <si>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</si>
  <si>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</si>
  <si>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</si>
  <si>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</si>
  <si>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</si>
  <si>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</si>
  <si>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</si>
  <si>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</si>
  <si>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</si>
  <si>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</si>
  <si>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</si>
  <si>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</si>
  <si>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</si>
  <si>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</si>
  <si>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</si>
  <si>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</si>
  <si>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</si>
  <si>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</si>
  <si>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</si>
  <si>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</si>
  <si>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</si>
  <si>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</si>
  <si>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</si>
  <si>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</si>
  <si>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</si>
  <si>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</si>
  <si>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</si>
  <si>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</si>
  <si>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</si>
  <si>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</si>
  <si>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</si>
  <si>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</si>
  <si>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</si>
  <si>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</si>
  <si>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</si>
  <si>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</si>
  <si>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</si>
  <si>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</si>
  <si>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</si>
  <si>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</si>
  <si>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</si>
  <si>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</si>
  <si>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</si>
  <si>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</si>
  <si>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</si>
  <si>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</si>
  <si>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</si>
  <si>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</si>
  <si>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</si>
  <si>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</si>
  <si>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</si>
  <si>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</si>
  <si>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</si>
  <si>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</si>
  <si>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</si>
  <si>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</si>
  <si>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</si>
  <si>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</si>
  <si>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</si>
  <si>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</si>
  <si>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</si>
  <si>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</si>
  <si>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</si>
  <si>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</si>
  <si>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</si>
  <si>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</si>
  <si>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</si>
  <si>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</si>
  <si>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</si>
  <si>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</si>
  <si>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</si>
  <si>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</si>
  <si>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</si>
  <si>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</si>
  <si>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</si>
  <si>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</si>
  <si>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</si>
  <si>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</si>
  <si>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</si>
  <si>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</si>
  <si>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</si>
  <si>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</si>
  <si>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</si>
  <si>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</si>
  <si>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</si>
  <si>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</si>
  <si>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</si>
  <si>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</si>
  <si>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</si>
  <si>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</si>
  <si>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</si>
  <si>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</si>
  <si>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</si>
  <si>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</si>
  <si>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</si>
  <si>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</si>
  <si>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</si>
  <si>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</si>
  <si>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</si>
  <si>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</si>
  <si>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</si>
  <si>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</si>
  <si>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</si>
  <si>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</si>
  <si>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</si>
  <si>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</si>
  <si>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</si>
  <si>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</si>
  <si>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</si>
  <si>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</si>
  <si>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</si>
  <si>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</si>
  <si>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</si>
  <si>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</si>
  <si>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</si>
  <si>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</si>
  <si>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</si>
  <si>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</si>
  <si>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</si>
  <si>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</si>
  <si>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</si>
  <si>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</si>
  <si>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</si>
  <si>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</si>
  <si>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</si>
  <si>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</si>
  <si>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</si>
  <si>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</si>
  <si>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</si>
  <si>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</si>
  <si>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</si>
  <si>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</si>
  <si>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</si>
  <si>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</si>
  <si>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</si>
  <si>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</si>
  <si>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</si>
  <si>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</si>
  <si>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</si>
  <si>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</si>
  <si>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</si>
  <si>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</si>
  <si>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</si>
  <si>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</si>
  <si>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</si>
  <si>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</si>
  <si>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</si>
  <si>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</si>
  <si>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</si>
  <si>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</si>
  <si>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</si>
  <si>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</si>
  <si>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</si>
  <si>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</si>
  <si>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</si>
  <si>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</si>
  <si>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</si>
  <si>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</si>
  <si>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</si>
  <si>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</si>
  <si>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</si>
  <si>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</si>
  <si>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</si>
  <si>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</si>
  <si>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</si>
  <si>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</si>
  <si>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</si>
  <si>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</si>
  <si>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</si>
  <si>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</si>
  <si>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</si>
  <si>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</si>
  <si>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</si>
  <si>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</si>
  <si>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</si>
  <si>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</si>
  <si>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</si>
  <si>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</si>
  <si>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</si>
  <si>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</si>
  <si>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</si>
  <si>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</si>
  <si>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</si>
  <si>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</si>
  <si>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</si>
  <si>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</si>
  <si>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</si>
  <si>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</si>
  <si>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</si>
  <si>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</si>
  <si>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</si>
  <si>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</si>
  <si>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</si>
  <si>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</si>
  <si>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</si>
  <si>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</si>
  <si>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</si>
  <si>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</si>
  <si>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</si>
  <si>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</si>
  <si>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</si>
  <si>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</si>
  <si>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</si>
  <si>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</si>
  <si>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</si>
  <si>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</si>
  <si>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</si>
  <si>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</si>
  <si>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</si>
  <si>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</si>
  <si>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</si>
  <si>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</si>
  <si>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</si>
  <si>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</si>
  <si>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</si>
  <si>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</si>
  <si>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</si>
  <si>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</si>
  <si>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</si>
  <si>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</si>
  <si>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</si>
  <si>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</si>
  <si>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</si>
  <si>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</si>
  <si>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</si>
  <si>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</si>
  <si>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</si>
  <si>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</si>
  <si>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</si>
  <si>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</si>
  <si>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</si>
  <si>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</si>
  <si>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</si>
  <si>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</si>
  <si>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</si>
  <si>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</si>
  <si>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</si>
  <si>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</si>
  <si>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</si>
  <si>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</si>
  <si>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</si>
  <si>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</si>
  <si>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</si>
  <si>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</si>
  <si>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</si>
  <si>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</si>
  <si>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</si>
  <si>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</si>
  <si>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</si>
  <si>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</si>
  <si>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</si>
  <si>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</si>
  <si>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</si>
  <si>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</si>
  <si>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</si>
  <si>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</si>
  <si>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</si>
  <si>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</si>
  <si>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</si>
  <si>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</si>
  <si>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</si>
  <si>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</si>
  <si>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</si>
  <si>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</si>
  <si>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</si>
  <si>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</si>
  <si>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</si>
  <si>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</si>
  <si>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</si>
  <si>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</si>
  <si>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</si>
  <si>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</si>
  <si>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</si>
  <si>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</si>
  <si>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</si>
  <si>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</si>
  <si>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</si>
  <si>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</si>
  <si>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</si>
  <si>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</si>
  <si>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</si>
  <si>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</si>
  <si>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</si>
  <si>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</si>
  <si>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</si>
  <si>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</si>
  <si>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</si>
  <si>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</si>
  <si>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</si>
  <si>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</si>
  <si>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</si>
  <si>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</si>
  <si>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</si>
  <si>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</si>
  <si>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</si>
  <si>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</si>
  <si>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</si>
  <si>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</si>
  <si>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</si>
  <si>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</si>
  <si>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</si>
  <si>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</si>
  <si>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</si>
  <si>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</si>
  <si>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</si>
  <si>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</si>
  <si>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</si>
  <si>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</si>
  <si>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</si>
  <si>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</si>
  <si>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</si>
  <si>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</si>
  <si>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</si>
  <si>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</si>
  <si>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</si>
  <si>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</si>
  <si>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</si>
  <si>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</si>
  <si>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</si>
  <si>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</si>
  <si>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</si>
  <si>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</si>
  <si>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</si>
  <si>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</si>
  <si>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</si>
  <si>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</si>
  <si>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</si>
  <si>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</si>
  <si>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</si>
  <si>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</si>
  <si>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</si>
  <si>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</si>
  <si>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</si>
  <si>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</si>
  <si>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</si>
  <si>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</si>
  <si>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</si>
  <si>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</si>
  <si>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</si>
  <si>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</si>
  <si>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</si>
  <si>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</si>
  <si>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</si>
  <si>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</si>
  <si>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</si>
  <si>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</si>
  <si>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</si>
  <si>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</si>
  <si>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</si>
  <si>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</si>
  <si>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</si>
  <si>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</si>
  <si>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</si>
  <si>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</si>
  <si>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</si>
  <si>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</si>
  <si>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</si>
  <si>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</si>
  <si>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</si>
  <si>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</si>
  <si>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</si>
  <si>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</si>
  <si>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</si>
  <si>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</si>
  <si>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</si>
  <si>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</si>
  <si>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</si>
  <si>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</si>
  <si>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</si>
  <si>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</si>
  <si>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</si>
  <si>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</si>
  <si>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</si>
  <si>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</si>
  <si>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</si>
  <si>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</si>
  <si>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</si>
  <si>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</si>
  <si>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</si>
  <si>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</si>
  <si>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</si>
  <si>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</si>
  <si>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</si>
  <si>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</si>
  <si>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</si>
  <si>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</si>
  <si>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</si>
  <si>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</si>
  <si>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</si>
  <si>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</si>
  <si>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</si>
  <si>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</si>
  <si>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</si>
  <si>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</si>
  <si>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</si>
  <si>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</si>
  <si>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</si>
  <si>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</si>
  <si>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</si>
  <si>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</si>
  <si>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</si>
  <si>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</si>
  <si>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</si>
  <si>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</si>
  <si>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</si>
  <si>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</si>
  <si>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</si>
  <si>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</si>
  <si>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</si>
  <si>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</si>
  <si>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</si>
  <si>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</si>
  <si>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</si>
  <si>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</si>
  <si>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</si>
  <si>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</si>
  <si>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</si>
  <si>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</si>
  <si>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</si>
  <si>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</si>
  <si>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</si>
  <si>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</si>
  <si>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</si>
  <si>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</si>
  <si>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</si>
  <si>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</si>
  <si>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</si>
  <si>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</si>
  <si>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</si>
  <si>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</si>
  <si>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</si>
  <si>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</si>
  <si>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</si>
  <si>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</si>
  <si>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</si>
  <si>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</si>
  <si>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</si>
  <si>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</si>
  <si>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</si>
  <si>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</si>
  <si>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</si>
  <si>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</si>
  <si>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</si>
  <si>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</si>
  <si>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</si>
  <si>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</si>
  <si>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</si>
  <si>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</si>
  <si>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</si>
  <si>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</si>
  <si>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</si>
  <si>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</si>
  <si>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</si>
  <si>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</si>
  <si>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</si>
  <si>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</si>
  <si>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</si>
  <si>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</si>
  <si>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</si>
  <si>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</si>
  <si>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</si>
  <si>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</si>
  <si>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</si>
  <si>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</si>
  <si>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</si>
  <si>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</si>
  <si>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</si>
  <si>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</si>
  <si>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</si>
  <si>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</si>
  <si>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</si>
  <si>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</si>
  <si>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</si>
  <si>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</si>
  <si>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</si>
  <si>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</si>
  <si>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</si>
  <si>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</si>
  <si>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</si>
  <si>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</si>
  <si>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</si>
  <si>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</si>
  <si>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</si>
  <si>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</si>
  <si>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</si>
  <si>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</si>
  <si>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</si>
  <si>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</si>
  <si>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</si>
  <si>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</si>
  <si>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</si>
  <si>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</si>
  <si>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</si>
  <si>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</si>
  <si>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</si>
  <si>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</si>
  <si>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</si>
  <si>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</si>
  <si>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</si>
  <si>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</si>
  <si>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</si>
  <si>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</si>
  <si>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</si>
  <si>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</si>
  <si>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</si>
  <si>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</si>
  <si>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</si>
  <si>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</si>
  <si>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</si>
  <si>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</si>
  <si>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</si>
  <si>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</si>
  <si>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</si>
  <si>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</si>
  <si>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</si>
  <si>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</si>
  <si>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</si>
  <si>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</si>
  <si>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</si>
  <si>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</si>
  <si>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</si>
  <si>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</si>
  <si>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</si>
  <si>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</si>
  <si>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</si>
  <si>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</si>
  <si>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</si>
  <si>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</si>
  <si>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</si>
  <si>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</si>
  <si>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</si>
  <si>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</si>
  <si>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</si>
  <si>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</si>
  <si>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</si>
  <si>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</si>
  <si>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</si>
  <si>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</si>
  <si>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</si>
  <si>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</si>
  <si>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</si>
  <si>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</si>
  <si>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</si>
  <si>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</si>
  <si>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</si>
  <si>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</si>
  <si>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</si>
  <si>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</si>
  <si>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</si>
  <si>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</si>
  <si>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</si>
  <si>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</si>
  <si>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</si>
  <si>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</si>
  <si>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</si>
  <si>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</si>
  <si>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</si>
  <si>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</si>
  <si>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</si>
  <si>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</si>
  <si>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</si>
  <si>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</si>
  <si>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</si>
  <si>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</si>
  <si>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</si>
  <si>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</si>
  <si>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</si>
  <si>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</si>
  <si>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</si>
  <si>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</si>
  <si>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</si>
  <si>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</si>
  <si>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</si>
  <si>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</si>
  <si>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</si>
  <si>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</si>
  <si>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</si>
  <si>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</si>
  <si>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</si>
  <si>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</si>
  <si>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</si>
  <si>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</si>
  <si>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</si>
  <si>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</si>
  <si>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</si>
  <si>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</si>
  <si>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</si>
  <si>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</si>
  <si>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</si>
  <si>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</si>
  <si>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</si>
  <si>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</si>
  <si>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</si>
  <si>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</si>
  <si>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</si>
  <si>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</si>
  <si>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</si>
  <si>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</si>
  <si>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</si>
  <si>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</si>
  <si>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</si>
  <si>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</si>
  <si>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</si>
  <si>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</si>
  <si>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</si>
  <si>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</si>
  <si>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</si>
  <si>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</si>
  <si>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</si>
  <si>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</si>
  <si>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</si>
  <si>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</si>
  <si>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</si>
  <si>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</si>
  <si>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</si>
  <si>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</si>
  <si>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</si>
  <si>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</si>
  <si>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</si>
  <si>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</si>
  <si>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</si>
  <si>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</si>
  <si>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</si>
  <si>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</si>
  <si>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</si>
  <si>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</si>
  <si>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</si>
  <si>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</si>
  <si>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</si>
  <si>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</si>
  <si>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</si>
  <si>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</si>
  <si>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</si>
  <si>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</si>
  <si>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</si>
  <si>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</si>
  <si>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</si>
  <si>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</si>
  <si>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</si>
  <si>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</si>
  <si>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</si>
  <si>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</si>
  <si>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</si>
  <si>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</si>
  <si>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</si>
  <si>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</si>
  <si>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</si>
  <si>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</si>
  <si>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</si>
  <si>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</si>
  <si>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</si>
  <si>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</si>
  <si>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</si>
  <si>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</si>
  <si>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</si>
  <si>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</si>
  <si>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</si>
  <si>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</si>
  <si>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</si>
  <si>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</si>
  <si>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</si>
  <si>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</si>
  <si>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</si>
  <si>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</si>
  <si>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</si>
  <si>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</si>
  <si>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</si>
  <si>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</si>
  <si>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</si>
  <si>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</si>
  <si>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</si>
  <si>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</si>
  <si>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</si>
  <si>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</si>
  <si>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</si>
  <si>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</si>
  <si>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</si>
  <si>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</si>
  <si>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</si>
  <si>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</si>
  <si>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</si>
  <si>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</si>
  <si>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</si>
  <si>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</si>
  <si>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</si>
  <si>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</si>
  <si>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</si>
  <si>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</si>
  <si>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</si>
  <si>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</si>
  <si>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</si>
  <si>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</si>
  <si>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</si>
  <si>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</si>
  <si>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</si>
  <si>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</si>
  <si>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</si>
  <si>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</si>
  <si>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</si>
  <si>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</si>
  <si>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</si>
  <si>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</si>
  <si>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</si>
  <si>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</si>
  <si>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</si>
  <si>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</si>
  <si>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</si>
  <si>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</si>
  <si>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</si>
  <si>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</si>
  <si>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</si>
  <si>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</si>
  <si>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</si>
  <si>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</si>
  <si>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</si>
  <si>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</si>
  <si>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</si>
  <si>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</si>
  <si>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</si>
  <si>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</si>
  <si>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</si>
  <si>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</si>
  <si>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</si>
  <si>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</si>
  <si>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</si>
  <si>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</si>
  <si>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</si>
  <si>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</si>
  <si>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</si>
  <si>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</si>
  <si>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</si>
  <si>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</si>
  <si>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</si>
  <si>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</si>
  <si>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</si>
  <si>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</si>
  <si>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</si>
  <si>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</si>
  <si>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</si>
  <si>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</si>
  <si>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</si>
  <si>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</si>
  <si>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</si>
  <si>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</si>
  <si>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</si>
  <si>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</si>
  <si>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</si>
  <si>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</si>
  <si>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</si>
  <si>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</si>
  <si>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</si>
  <si>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</si>
  <si>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</si>
  <si>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</si>
  <si>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</si>
  <si>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</si>
  <si>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</si>
  <si>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</si>
  <si>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</si>
  <si>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</si>
  <si>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</si>
  <si>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</si>
  <si>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</si>
  <si>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</si>
  <si>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</si>
  <si>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</si>
  <si>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</si>
  <si>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</si>
  <si>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</si>
  <si>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</si>
  <si>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</si>
  <si>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</si>
  <si>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</si>
  <si>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</si>
  <si>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</si>
  <si>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</si>
  <si>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</si>
  <si>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</si>
  <si>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</si>
  <si>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</si>
  <si>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</si>
  <si>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</si>
  <si>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</si>
  <si>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</si>
  <si>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</si>
  <si>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</si>
  <si>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</si>
  <si>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</si>
  <si>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</si>
  <si>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</si>
  <si>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</si>
  <si>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</si>
  <si>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</si>
  <si>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</si>
  <si>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</si>
  <si>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</si>
  <si>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</si>
  <si>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</si>
  <si>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</si>
  <si>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</si>
  <si>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</si>
  <si>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</si>
  <si>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</si>
  <si>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</si>
  <si>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</si>
  <si>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</si>
  <si>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</si>
  <si>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</si>
  <si>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</si>
  <si>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</si>
  <si>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</si>
  <si>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</si>
  <si>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</si>
  <si>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</si>
  <si>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</si>
  <si>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</si>
  <si>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</si>
  <si>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</si>
  <si>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</si>
  <si>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</si>
  <si>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</si>
  <si>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</si>
  <si>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</si>
  <si>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</si>
  <si>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</si>
  <si>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</si>
  <si>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</si>
  <si>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</si>
  <si>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</si>
  <si>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</si>
  <si>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</si>
  <si>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</si>
  <si>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</si>
  <si>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</si>
  <si>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</si>
  <si>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</si>
  <si>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</si>
  <si>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</si>
  <si>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</si>
  <si>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</si>
  <si>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</si>
  <si>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</si>
  <si>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</si>
  <si>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</si>
  <si>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</si>
  <si>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</si>
  <si>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</si>
  <si>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</si>
  <si>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</si>
  <si>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</si>
  <si>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</si>
  <si>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</si>
  <si>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</si>
  <si>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</si>
  <si>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</si>
  <si>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</si>
  <si>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</si>
  <si>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</si>
  <si>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</si>
  <si>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</si>
  <si>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</si>
  <si>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</si>
  <si>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</si>
  <si>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</si>
  <si>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</si>
  <si>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</si>
  <si>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</si>
  <si>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</si>
  <si>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</si>
  <si>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</si>
  <si>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</si>
  <si>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</si>
  <si>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</si>
  <si>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</si>
  <si>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</si>
  <si>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</si>
  <si>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</si>
  <si>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</si>
  <si>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</si>
  <si>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</si>
  <si>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</si>
  <si>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</si>
  <si>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</si>
  <si>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</si>
  <si>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</si>
  <si>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</si>
  <si>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</si>
  <si>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</si>
  <si>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</si>
  <si>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</si>
  <si>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</si>
  <si>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</si>
  <si>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</si>
  <si>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</si>
  <si>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</si>
  <si>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</si>
  <si>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</si>
  <si>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</si>
  <si>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</si>
  <si>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</si>
  <si>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</si>
  <si>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</si>
  <si>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</si>
  <si>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</si>
  <si>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</si>
  <si>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</si>
  <si>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</si>
  <si>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</si>
  <si>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</si>
  <si>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</si>
  <si>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</si>
  <si>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</si>
  <si>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</si>
  <si>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</si>
  <si>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</si>
  <si>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</si>
  <si>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</si>
  <si>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</si>
  <si>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</si>
  <si>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</si>
  <si>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</si>
  <si>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</si>
  <si>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</si>
  <si>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</si>
  <si>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</si>
  <si>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</si>
  <si>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</si>
  <si>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</si>
  <si>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</si>
  <si>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</si>
  <si>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</si>
  <si>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</si>
  <si>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</si>
  <si>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</si>
  <si>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</si>
  <si>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</si>
  <si>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</si>
  <si>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</si>
  <si>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</si>
  <si>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</si>
  <si>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</si>
  <si>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</si>
  <si>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</si>
  <si>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</si>
  <si>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</si>
  <si>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</si>
  <si>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</si>
  <si>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</si>
  <si>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</si>
  <si>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</si>
  <si>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</si>
  <si>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</si>
  <si>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</si>
  <si>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</si>
  <si>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</si>
  <si>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</si>
  <si>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</si>
  <si>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</si>
  <si>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</si>
  <si>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</si>
  <si>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</si>
  <si>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</si>
  <si>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</si>
  <si>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</si>
  <si>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</si>
  <si>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</si>
  <si>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</si>
  <si>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</si>
  <si>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</si>
  <si>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</si>
  <si>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</si>
  <si>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</si>
  <si>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</si>
  <si>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</si>
  <si>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</si>
  <si>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</si>
  <si>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</si>
  <si>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</si>
  <si>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</si>
  <si>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</si>
  <si>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</si>
  <si>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</si>
  <si>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</si>
  <si>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</si>
  <si>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</si>
  <si>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</si>
  <si>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</si>
  <si>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</si>
  <si>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</si>
  <si>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</si>
  <si>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</si>
  <si>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</si>
  <si>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</si>
  <si>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</si>
  <si>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</si>
  <si>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</si>
  <si>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</si>
  <si>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</si>
  <si>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</si>
  <si>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</si>
  <si>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</si>
  <si>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</si>
  <si>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</si>
  <si>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</si>
  <si>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</si>
  <si>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</si>
  <si>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</si>
  <si>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</si>
  <si>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</si>
  <si>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</si>
  <si>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</si>
  <si>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</si>
  <si>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</si>
  <si>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</si>
  <si>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</si>
  <si>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</si>
  <si>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</si>
  <si>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</si>
  <si>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</si>
  <si>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</si>
  <si>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</si>
  <si>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</si>
  <si>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</si>
  <si>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</si>
  <si>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</si>
  <si>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</si>
  <si>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</si>
  <si>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</si>
  <si>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</si>
  <si>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</si>
  <si>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</si>
  <si>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</si>
  <si>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</si>
  <si>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</si>
  <si>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</si>
  <si>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</si>
  <si>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</si>
  <si>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</si>
  <si>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</si>
  <si>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</si>
  <si>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</si>
  <si>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</si>
  <si>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</si>
  <si>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</si>
  <si>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</si>
  <si>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</si>
  <si>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</si>
  <si>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</si>
  <si>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</si>
  <si>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</si>
  <si>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</si>
  <si>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</si>
  <si>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</si>
  <si>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</si>
  <si>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</si>
  <si>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</si>
  <si>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</si>
  <si>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</si>
  <si>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</si>
  <si>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</si>
  <si>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</si>
  <si>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</si>
  <si>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</si>
  <si>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</si>
  <si>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</si>
  <si>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</si>
  <si>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</si>
  <si>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</si>
  <si>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</si>
  <si>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</si>
  <si>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</si>
  <si>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</si>
  <si>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</si>
  <si>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</si>
  <si>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</si>
  <si>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</si>
  <si>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</si>
  <si>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</si>
  <si>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</si>
  <si>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</si>
  <si>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</si>
  <si>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</si>
  <si>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</si>
  <si>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</si>
  <si>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</si>
  <si>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</si>
  <si>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</si>
  <si>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</si>
  <si>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</si>
  <si>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</si>
  <si>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</si>
  <si>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</si>
  <si>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</si>
  <si>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</si>
  <si>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</si>
  <si>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</si>
  <si>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</si>
  <si>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</si>
  <si>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</si>
  <si>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</si>
  <si>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</si>
  <si>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</si>
  <si>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</si>
  <si>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</si>
  <si>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</si>
  <si>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</si>
  <si>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</si>
  <si>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</si>
  <si>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</si>
  <si>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</si>
  <si>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</si>
  <si>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</si>
  <si>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</si>
  <si>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</si>
  <si>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</si>
  <si>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</si>
  <si>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</si>
  <si>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</si>
  <si>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</si>
  <si>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</si>
  <si>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</si>
  <si>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</si>
  <si>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</si>
  <si>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</si>
  <si>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</si>
  <si>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</si>
  <si>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</si>
  <si>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</si>
  <si>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</si>
  <si>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</si>
  <si>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</si>
  <si>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</si>
  <si>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</si>
  <si>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</si>
  <si>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</si>
  <si>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</si>
  <si>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</si>
  <si>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</si>
  <si>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</si>
  <si>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</si>
  <si>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</si>
  <si>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</si>
  <si>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</si>
  <si>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</si>
  <si>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</si>
  <si>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</si>
  <si>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</si>
  <si>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</si>
  <si>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</si>
  <si>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</si>
  <si>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</si>
  <si>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</si>
  <si>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</si>
  <si>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</si>
  <si>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</si>
  <si>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</si>
  <si>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</si>
  <si>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</si>
  <si>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</si>
  <si>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</si>
  <si>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</si>
  <si>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</si>
  <si>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</si>
  <si>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</si>
  <si>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</si>
  <si>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</si>
  <si>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</si>
  <si>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</si>
  <si>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</si>
  <si>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</si>
  <si>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</si>
  <si>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</si>
  <si>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</si>
  <si>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</si>
  <si>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</si>
  <si>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</si>
  <si>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</si>
  <si>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</si>
  <si>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</si>
  <si>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</si>
  <si>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</si>
  <si>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</si>
  <si>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</si>
  <si>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</si>
  <si>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</si>
  <si>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</si>
  <si>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</si>
  <si>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</si>
  <si>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</si>
  <si>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</si>
  <si>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</si>
  <si>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</si>
  <si>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</si>
  <si>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</si>
  <si>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</si>
  <si>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</si>
  <si>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</si>
  <si>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</si>
  <si>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</si>
  <si>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</si>
  <si>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</si>
  <si>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</si>
  <si>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</si>
  <si>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</si>
  <si>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</si>
  <si>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</si>
  <si>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</si>
  <si>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</si>
  <si>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</si>
  <si>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</si>
  <si>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</si>
  <si>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</si>
  <si>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</si>
  <si>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</si>
  <si>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</si>
  <si>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</si>
  <si>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</si>
  <si>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</si>
  <si>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</si>
  <si>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</si>
  <si>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</si>
  <si>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</si>
  <si>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</si>
  <si>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</si>
  <si>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</si>
  <si>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</si>
  <si>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</si>
  <si>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</si>
  <si>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</si>
  <si>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</si>
  <si>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</si>
  <si>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</si>
  <si>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</si>
  <si>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</si>
  <si>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</si>
  <si>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</si>
  <si>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</si>
  <si>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</si>
  <si>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</si>
  <si>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</si>
  <si>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</si>
  <si>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</si>
  <si>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</si>
  <si>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</si>
  <si>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</si>
  <si>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</si>
  <si>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</si>
  <si>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</si>
  <si>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</si>
  <si>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</si>
  <si>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</si>
  <si>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</si>
  <si>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</si>
  <si>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</si>
  <si>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</si>
  <si>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</si>
  <si>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</si>
  <si>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</si>
  <si>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</si>
  <si>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</si>
  <si>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</si>
  <si>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</si>
  <si>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</si>
  <si>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</si>
  <si>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</si>
  <si>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</si>
  <si>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</si>
  <si>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</si>
  <si>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</si>
  <si>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</si>
  <si>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</si>
  <si>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</si>
  <si>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</si>
  <si>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</si>
  <si>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</si>
  <si>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</si>
  <si>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</si>
  <si>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</si>
  <si>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</si>
  <si>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</si>
  <si>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</si>
  <si>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</si>
  <si>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</si>
  <si>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</si>
  <si>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</si>
  <si>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</si>
  <si>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</si>
  <si>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</si>
  <si>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</si>
  <si>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</si>
  <si>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</si>
  <si>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</si>
  <si>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</si>
  <si>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</si>
  <si>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</si>
  <si>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</si>
  <si>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</si>
  <si>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</si>
  <si>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</si>
  <si>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</si>
  <si>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</si>
  <si>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</si>
  <si>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</si>
  <si>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</si>
  <si>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</si>
  <si>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</si>
  <si>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</si>
  <si>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</si>
  <si>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</si>
  <si>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</si>
  <si>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</si>
  <si>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</si>
  <si>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</si>
  <si>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</si>
  <si>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</si>
  <si>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</si>
  <si>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</si>
  <si>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</si>
  <si>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</si>
  <si>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</si>
  <si>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</si>
  <si>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</si>
  <si>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</si>
  <si>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</si>
  <si>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</si>
  <si>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</si>
  <si>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</si>
  <si>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</si>
  <si>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</si>
  <si>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</si>
  <si>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</si>
  <si>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</si>
  <si>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</si>
  <si>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</si>
  <si>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</si>
  <si>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</si>
  <si>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</si>
  <si>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</si>
  <si>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</si>
  <si>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</si>
  <si>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</si>
  <si>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</si>
  <si>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</si>
  <si>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</si>
  <si>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</si>
  <si>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</si>
  <si>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</si>
  <si>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</si>
  <si>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</si>
  <si>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</si>
  <si>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</si>
  <si>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</si>
  <si>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</si>
  <si>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</si>
  <si>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</si>
  <si>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</si>
  <si>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</si>
  <si>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</si>
  <si>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</si>
  <si>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</si>
  <si>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</si>
  <si>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</si>
  <si>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</si>
  <si>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</si>
  <si>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</si>
  <si>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</si>
  <si>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</si>
  <si>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</si>
  <si>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</si>
  <si>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</si>
  <si>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</si>
  <si>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</si>
  <si>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</si>
  <si>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</si>
  <si>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</si>
  <si>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</si>
  <si>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</si>
  <si>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</si>
  <si>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</si>
  <si>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</si>
  <si>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</si>
  <si>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</si>
  <si>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</si>
  <si>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</si>
  <si>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</si>
  <si>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</si>
  <si>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</si>
  <si>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</si>
  <si>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</si>
  <si>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</si>
  <si>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</si>
  <si>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</si>
  <si>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</si>
  <si>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</si>
  <si>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</si>
  <si>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</si>
  <si>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</si>
  <si>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</si>
  <si>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</si>
  <si>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</si>
  <si>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</si>
  <si>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</si>
  <si>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</si>
  <si>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</si>
  <si>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</si>
  <si>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</si>
  <si>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</si>
  <si>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</si>
  <si>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</si>
  <si>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</si>
  <si>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</si>
  <si>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</si>
  <si>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</si>
  <si>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</si>
  <si>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</si>
  <si>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</si>
  <si>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</si>
  <si>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</si>
  <si>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</si>
  <si>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</si>
  <si>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</si>
  <si>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</si>
  <si>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</si>
  <si>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</si>
  <si>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</si>
  <si>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</si>
  <si>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</si>
  <si>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</si>
  <si>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</si>
  <si>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</si>
  <si>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</si>
  <si>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</si>
  <si>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</si>
  <si>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</si>
  <si>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</si>
  <si>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</si>
  <si>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</si>
  <si>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</si>
  <si>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</si>
  <si>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</si>
  <si>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</si>
  <si>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</si>
  <si>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</si>
  <si>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</si>
  <si>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</si>
  <si>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</si>
  <si>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</si>
  <si>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</si>
  <si>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</si>
  <si>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</si>
  <si>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</si>
  <si>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</si>
  <si>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</si>
  <si>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</si>
  <si>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</si>
  <si>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</si>
  <si>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</si>
  <si>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</si>
  <si>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</si>
  <si>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</si>
  <si>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</si>
  <si>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</si>
  <si>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</si>
  <si>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</si>
  <si>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</si>
  <si>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</si>
  <si>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</si>
  <si>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</si>
  <si>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</si>
  <si>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</si>
  <si>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</si>
  <si>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</si>
  <si>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</si>
  <si>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</si>
  <si>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</si>
  <si>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</si>
  <si>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</si>
  <si>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</si>
  <si>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</si>
  <si>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</si>
  <si>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</si>
  <si>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</si>
  <si>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</si>
  <si>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</si>
  <si>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</si>
  <si>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</si>
  <si>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</si>
  <si>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</si>
  <si>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</si>
  <si>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</si>
  <si>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</si>
  <si>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</si>
  <si>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</si>
  <si>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</si>
  <si>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</si>
  <si>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</si>
  <si>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</si>
  <si>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</si>
  <si>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</si>
  <si>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</si>
  <si>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</si>
  <si>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</si>
  <si>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</si>
  <si>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</si>
  <si>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</si>
  <si>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</si>
  <si>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</si>
  <si>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</si>
  <si>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</si>
  <si>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</si>
  <si>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</si>
  <si>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</si>
  <si>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</si>
  <si>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</si>
  <si>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</si>
  <si>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</si>
  <si>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</si>
  <si>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</si>
  <si>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</si>
  <si>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</si>
  <si>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</si>
  <si>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</si>
  <si>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</si>
  <si>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</si>
  <si>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</si>
  <si>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</si>
  <si>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</si>
  <si>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</si>
  <si>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</si>
  <si>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</si>
  <si>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</si>
  <si>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</si>
  <si>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</si>
  <si>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</si>
  <si>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</si>
  <si>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</si>
  <si>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</si>
  <si>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</si>
  <si>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</si>
  <si>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</si>
  <si>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</si>
  <si>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</si>
  <si>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</si>
  <si>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</si>
  <si>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</si>
  <si>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</si>
  <si>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</si>
  <si>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</si>
  <si>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</si>
  <si>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</si>
  <si>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</si>
  <si>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</si>
  <si>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</si>
  <si>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</si>
  <si>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</si>
  <si>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</si>
  <si>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</si>
  <si>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</si>
  <si>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</si>
  <si>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</si>
  <si>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</si>
  <si>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</si>
  <si>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</si>
  <si>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</si>
  <si>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</si>
  <si>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</si>
  <si>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</si>
  <si>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</si>
  <si>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</si>
  <si>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</si>
  <si>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</si>
  <si>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</si>
  <si>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</si>
  <si>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</si>
  <si>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</si>
  <si>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</si>
  <si>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</si>
  <si>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</si>
  <si>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</si>
  <si>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</si>
  <si>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</si>
  <si>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</si>
  <si>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</si>
  <si>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</si>
  <si>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</si>
  <si>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</si>
  <si>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</si>
  <si>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</si>
  <si>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</si>
  <si>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</si>
  <si>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</si>
  <si>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</si>
  <si>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</si>
  <si>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</si>
  <si>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</si>
  <si>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</si>
  <si>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</si>
  <si>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</si>
  <si>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</si>
  <si>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</si>
  <si>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</si>
  <si>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</si>
  <si>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</si>
  <si>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</si>
  <si>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</si>
  <si>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</si>
  <si>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</si>
  <si>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</si>
  <si>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</si>
  <si>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</si>
  <si>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</si>
  <si>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</si>
  <si>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</si>
  <si>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</si>
  <si>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</si>
  <si>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</si>
  <si>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</si>
  <si>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</si>
  <si>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</si>
  <si>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</si>
  <si>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</si>
  <si>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</si>
  <si>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</si>
  <si>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</si>
  <si>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</si>
  <si>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</si>
  <si>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</si>
  <si>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</si>
  <si>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</si>
  <si>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</si>
  <si>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</si>
  <si>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</si>
  <si>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</si>
  <si>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</si>
  <si>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</si>
  <si>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</si>
  <si>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</si>
  <si>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</si>
  <si>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</si>
  <si>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</si>
  <si>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</si>
  <si>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</si>
  <si>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</si>
  <si>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</si>
  <si>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</si>
  <si>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</si>
  <si>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</si>
  <si>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</si>
  <si>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</si>
  <si>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</si>
  <si>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</si>
  <si>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</si>
  <si>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</si>
  <si>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</si>
  <si>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</si>
  <si>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</si>
  <si>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</si>
  <si>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</si>
  <si>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</si>
  <si>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</si>
  <si>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</si>
  <si>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</si>
  <si>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</si>
  <si>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</si>
  <si>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</si>
  <si>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</si>
  <si>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</si>
  <si>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</si>
  <si>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</si>
  <si>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</si>
  <si>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</si>
  <si>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</si>
  <si>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</si>
  <si>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</si>
  <si>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</si>
  <si>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</si>
  <si>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</si>
  <si>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</si>
  <si>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</si>
  <si>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</si>
  <si>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</si>
  <si>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</si>
  <si>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</si>
  <si>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</si>
  <si>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</si>
  <si>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</si>
  <si>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</si>
  <si>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</si>
  <si>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</si>
  <si>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</si>
  <si>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</si>
  <si>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</si>
  <si>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</si>
  <si>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</si>
  <si>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</si>
  <si>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</si>
  <si>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</si>
  <si>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</si>
  <si>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</si>
  <si>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</si>
  <si>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</si>
  <si>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</si>
  <si>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</si>
  <si>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</si>
  <si>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</si>
  <si>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</si>
  <si>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</si>
  <si>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</si>
  <si>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</si>
  <si>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</si>
  <si>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</si>
  <si>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</si>
  <si>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</si>
  <si>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</si>
  <si>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</si>
  <si>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</si>
  <si>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</si>
  <si>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</si>
  <si>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</si>
  <si>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</si>
  <si>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</si>
  <si>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</si>
  <si>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</si>
  <si>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</si>
  <si>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</si>
  <si>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</si>
  <si>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</si>
  <si>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</si>
  <si>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</si>
  <si>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</si>
  <si>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</si>
  <si>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</si>
  <si>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</si>
  <si>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</si>
  <si>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</si>
  <si>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</si>
  <si>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</si>
  <si>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</si>
  <si>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</si>
  <si>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</si>
  <si>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</si>
  <si>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</si>
  <si>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</si>
  <si>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</si>
  <si>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</si>
  <si>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</si>
  <si>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</si>
  <si>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</si>
  <si>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</si>
  <si>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</si>
  <si>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</si>
  <si>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</si>
  <si>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</si>
  <si>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</si>
  <si>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</si>
  <si>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</si>
  <si>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</si>
  <si>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</si>
  <si>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</si>
  <si>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</si>
  <si>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</si>
  <si>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</si>
  <si>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</si>
  <si>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</si>
  <si>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</si>
  <si>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</si>
  <si>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</si>
  <si>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</si>
  <si>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</si>
  <si>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</si>
  <si>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</si>
  <si>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</si>
  <si>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</si>
  <si>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</si>
  <si>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</si>
  <si>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</si>
  <si>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</si>
  <si>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</si>
  <si>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</si>
  <si>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</si>
  <si>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</si>
  <si>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</si>
  <si>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</si>
  <si>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</si>
  <si>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</si>
  <si>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</si>
  <si>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</si>
  <si>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</si>
  <si>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</si>
  <si>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</si>
  <si>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</si>
  <si>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</si>
  <si>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</si>
  <si>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</si>
  <si>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</si>
  <si>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</si>
  <si>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</si>
  <si>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</si>
  <si>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</si>
  <si>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</si>
  <si>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</si>
  <si>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</si>
  <si>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</si>
  <si>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</si>
  <si>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</si>
  <si>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</si>
  <si>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</si>
  <si>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</si>
  <si>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</si>
  <si>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</si>
  <si>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</si>
  <si>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</si>
  <si>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</si>
  <si>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</si>
  <si>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</si>
  <si>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</si>
  <si>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</si>
  <si>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</si>
  <si>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</si>
  <si>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</si>
  <si>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</si>
  <si>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</si>
  <si>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</si>
  <si>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</si>
  <si>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</si>
  <si>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</si>
  <si>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</si>
  <si>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</si>
  <si>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</si>
  <si>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</si>
  <si>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</si>
  <si>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</si>
  <si>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</si>
  <si>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</si>
  <si>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</si>
  <si>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</si>
  <si>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</si>
  <si>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</si>
  <si>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</si>
  <si>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</si>
  <si>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</si>
  <si>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</si>
  <si>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</si>
  <si>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</si>
  <si>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</si>
  <si>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</si>
  <si>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</si>
  <si>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</si>
  <si>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</si>
  <si>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</si>
  <si>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</si>
  <si>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</si>
  <si>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</si>
  <si>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</si>
  <si>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</si>
  <si>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</si>
  <si>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</si>
  <si>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</si>
  <si>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</si>
  <si>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</si>
  <si>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</si>
  <si>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</si>
  <si>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</si>
  <si>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</si>
  <si>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</si>
  <si>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</si>
  <si>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</si>
  <si>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</si>
  <si>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</si>
  <si>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</si>
  <si>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</si>
  <si>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</si>
  <si>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</si>
  <si>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</si>
  <si>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</si>
  <si>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</si>
  <si>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</si>
  <si>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</si>
  <si>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</si>
  <si>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</si>
  <si>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</si>
  <si>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</si>
  <si>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</si>
  <si>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</si>
  <si>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</si>
  <si>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</si>
  <si>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</si>
  <si>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</si>
  <si>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</si>
  <si>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</si>
  <si>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</si>
  <si>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</si>
  <si>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</si>
  <si>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</si>
  <si>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</si>
  <si>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</si>
  <si>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</si>
  <si>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</si>
  <si>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</si>
  <si>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</si>
  <si>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</si>
  <si>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</si>
  <si>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</si>
  <si>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</si>
  <si>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</si>
  <si>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</si>
  <si>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</si>
  <si>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</si>
  <si>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</si>
  <si>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</si>
  <si>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</si>
  <si>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</si>
  <si>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</si>
  <si>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</si>
  <si>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</si>
  <si>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</si>
  <si>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</si>
  <si>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</si>
  <si>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</si>
  <si>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</si>
  <si>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</si>
  <si>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</si>
  <si>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</si>
  <si>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</si>
  <si>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</si>
  <si>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</si>
  <si>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</si>
  <si>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</si>
  <si>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</si>
  <si>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</si>
  <si>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</si>
  <si>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</si>
  <si>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</si>
  <si>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</si>
  <si>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</si>
  <si>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</si>
  <si>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</si>
  <si>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</si>
  <si>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</si>
  <si>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</si>
  <si>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</si>
  <si>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</si>
  <si>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</si>
  <si>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</si>
  <si>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</si>
  <si>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</si>
  <si>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</si>
  <si>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</si>
  <si>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</si>
  <si>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</si>
  <si>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</si>
  <si>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</si>
  <si>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</si>
  <si>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</si>
  <si>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</si>
  <si>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</si>
  <si>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</si>
  <si>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</si>
  <si>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</si>
  <si>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</si>
  <si>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</si>
  <si>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</si>
  <si>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</si>
  <si>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</si>
  <si>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</si>
  <si>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</si>
  <si>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</si>
  <si>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</si>
  <si>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</si>
  <si>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</si>
  <si>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</si>
  <si>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</si>
  <si>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</si>
  <si>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</si>
  <si>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</si>
  <si>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</si>
  <si>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</si>
  <si>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</si>
  <si>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</si>
  <si>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</si>
  <si>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</si>
  <si>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</si>
  <si>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</si>
  <si>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</si>
  <si>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</si>
  <si>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</si>
  <si>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</si>
  <si>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</si>
  <si>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</si>
  <si>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</si>
  <si>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</si>
  <si>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</si>
  <si>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</si>
  <si>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</si>
  <si>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</si>
  <si>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</si>
  <si>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</si>
  <si>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</si>
  <si>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</si>
  <si>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</si>
  <si>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</si>
  <si>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</si>
  <si>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</si>
  <si>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</si>
  <si>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</si>
  <si>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</si>
  <si>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</si>
  <si>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</si>
  <si>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</si>
  <si>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</si>
  <si>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</si>
  <si>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</si>
  <si>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</si>
  <si>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</si>
  <si>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</si>
  <si>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</si>
  <si>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</si>
  <si>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</si>
  <si>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</si>
  <si>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</si>
  <si>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</si>
  <si>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</si>
  <si>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</si>
  <si>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</si>
  <si>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</si>
  <si>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</si>
  <si>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</si>
  <si>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</si>
  <si>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</si>
  <si>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</si>
  <si>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</si>
  <si>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</si>
  <si>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</si>
  <si>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</si>
  <si>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</si>
  <si>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</si>
  <si>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</si>
  <si>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</si>
  <si>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</si>
  <si>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</si>
  <si>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</si>
  <si>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</si>
  <si>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</si>
  <si>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</si>
  <si>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</si>
  <si>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</si>
  <si>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</si>
  <si>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</si>
  <si>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</si>
  <si>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</si>
  <si>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</si>
  <si>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</si>
  <si>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</si>
  <si>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</si>
  <si>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</si>
  <si>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</si>
  <si>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</si>
  <si>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</si>
  <si>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</si>
  <si>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</si>
  <si>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</si>
  <si>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</si>
  <si>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</si>
  <si>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</si>
  <si>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</si>
  <si>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</si>
  <si>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</si>
  <si>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</si>
  <si>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</si>
  <si>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</si>
  <si>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</si>
  <si>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</si>
  <si>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</si>
  <si>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</si>
  <si>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</si>
  <si>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</si>
  <si>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</si>
  <si>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</si>
  <si>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</si>
  <si>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</si>
  <si>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</si>
  <si>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</si>
  <si>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</si>
  <si>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</si>
  <si>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</si>
  <si>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</si>
  <si>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</si>
  <si>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</si>
  <si>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</si>
  <si>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</si>
  <si>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</si>
  <si>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</si>
  <si>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</si>
  <si>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</si>
  <si>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</si>
  <si>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</si>
  <si>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</si>
  <si>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</si>
  <si>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</si>
  <si>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</si>
  <si>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</si>
  <si>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</si>
  <si>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</si>
  <si>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</si>
  <si>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</si>
  <si>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</si>
  <si>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</si>
  <si>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</si>
  <si>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</si>
  <si>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</si>
  <si>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</si>
  <si>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</si>
  <si>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</si>
  <si>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</si>
  <si>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</si>
  <si>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</si>
  <si>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</si>
  <si>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</si>
  <si>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</si>
  <si>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</si>
  <si>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</si>
  <si>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</si>
  <si>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</si>
  <si>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</si>
  <si>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</si>
  <si>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</si>
  <si>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</si>
  <si>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</si>
  <si>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</si>
  <si>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</si>
  <si>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</si>
  <si>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</si>
  <si>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</si>
  <si>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</si>
  <si>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</si>
  <si>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</si>
  <si>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</si>
  <si>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</si>
  <si>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</si>
  <si>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</si>
  <si>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</si>
  <si>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</si>
  <si>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</si>
  <si>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</si>
  <si>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</si>
  <si>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</si>
  <si>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</si>
  <si>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</si>
  <si>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</si>
  <si>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</si>
  <si>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</si>
  <si>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</si>
  <si>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</si>
  <si>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</si>
  <si>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</si>
  <si>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</si>
  <si>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</si>
  <si>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</si>
  <si>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</si>
  <si>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</si>
  <si>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</si>
  <si>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</si>
  <si>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</si>
  <si>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</si>
  <si>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</si>
  <si>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</si>
  <si>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</si>
  <si>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</si>
  <si>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</si>
  <si>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</si>
  <si>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</si>
  <si>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</si>
  <si>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</si>
  <si>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</si>
  <si>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</si>
  <si>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</si>
  <si>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</si>
  <si>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</si>
  <si>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</si>
  <si>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</si>
  <si>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</si>
  <si>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</si>
  <si>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</si>
  <si>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</si>
  <si>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</si>
  <si>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</si>
  <si>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</si>
  <si>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</si>
  <si>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</si>
  <si>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</si>
  <si>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</si>
  <si>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</si>
  <si>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</si>
  <si>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</si>
  <si>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</si>
  <si>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</si>
  <si>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</si>
  <si>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</si>
  <si>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</si>
  <si>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</si>
  <si>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</si>
  <si>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</si>
  <si>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</si>
  <si>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</si>
  <si>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</si>
  <si>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</si>
  <si>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</si>
  <si>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</si>
  <si>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</si>
  <si>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</si>
  <si>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</si>
  <si>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</si>
  <si>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</si>
  <si>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</si>
  <si>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</si>
  <si>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</si>
  <si>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</si>
  <si>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</si>
  <si>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</si>
  <si>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</si>
  <si>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</si>
  <si>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</si>
  <si>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</si>
  <si>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</si>
  <si>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</si>
  <si>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</si>
  <si>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</si>
  <si>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</si>
  <si>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</si>
  <si>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</si>
  <si>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</si>
  <si>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</si>
  <si>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</si>
  <si>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</si>
  <si>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</si>
  <si>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</si>
  <si>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</si>
  <si>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</si>
  <si>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</si>
  <si>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</si>
  <si>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</si>
  <si>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</si>
  <si>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</si>
  <si>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</si>
  <si>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</si>
  <si>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</si>
  <si>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</si>
  <si>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</si>
  <si>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</si>
  <si>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</si>
  <si>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</si>
  <si>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</si>
  <si>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</si>
  <si>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</si>
  <si>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</si>
  <si>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</si>
  <si>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</si>
  <si>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</si>
  <si>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</si>
  <si>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</si>
  <si>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</si>
  <si>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</si>
  <si>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</si>
  <si>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</si>
  <si>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</si>
  <si>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</si>
  <si>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</si>
  <si>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</si>
  <si>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</si>
  <si>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</si>
  <si>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</si>
  <si>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</si>
  <si>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</si>
  <si>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</si>
  <si>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</si>
  <si>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</si>
  <si>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</si>
  <si>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</si>
  <si>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</si>
  <si>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</si>
  <si>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</si>
  <si>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</si>
  <si>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</si>
  <si>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</si>
  <si>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</si>
  <si>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</si>
  <si>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</si>
  <si>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</si>
  <si>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</si>
  <si>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</si>
  <si>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</si>
  <si>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</si>
  <si>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</si>
  <si>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</si>
  <si>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</si>
  <si>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</si>
  <si>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</si>
  <si>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</si>
  <si>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</si>
  <si>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</si>
  <si>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</si>
  <si>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</si>
  <si>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</si>
  <si>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</si>
  <si>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</si>
  <si>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</si>
  <si>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</si>
  <si>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</si>
  <si>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</si>
  <si>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</si>
  <si>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</si>
  <si>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</si>
  <si>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</si>
  <si>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</si>
  <si>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</si>
  <si>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</si>
  <si>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</si>
  <si>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</si>
  <si>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</si>
  <si>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</si>
  <si>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</si>
  <si>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</si>
  <si>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</si>
  <si>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</si>
  <si>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</si>
  <si>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</si>
  <si>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</si>
  <si>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</si>
  <si>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</si>
  <si>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</si>
  <si>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</si>
  <si>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</si>
  <si>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</si>
  <si>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</si>
  <si>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</si>
  <si>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</si>
  <si>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</si>
  <si>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</si>
  <si>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</si>
  <si>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</si>
  <si>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</si>
  <si>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</si>
  <si>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</si>
  <si>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</si>
  <si>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</si>
  <si>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</si>
  <si>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</si>
  <si>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</si>
  <si>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</si>
  <si>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</si>
  <si>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</si>
  <si>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</si>
  <si>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</si>
  <si>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</si>
  <si>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</si>
  <si>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</si>
  <si>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</si>
  <si>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</si>
  <si>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</si>
  <si>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</si>
  <si>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</si>
  <si>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</si>
  <si>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</si>
  <si>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</si>
  <si>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</si>
  <si>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</si>
  <si>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</si>
  <si>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</si>
  <si>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</si>
  <si>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</si>
  <si>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</si>
  <si>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</si>
  <si>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</si>
  <si>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</si>
  <si>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</si>
  <si>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</si>
  <si>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</si>
  <si>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</si>
  <si>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</si>
  <si>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</si>
  <si>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</si>
  <si>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</si>
  <si>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</si>
  <si>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</si>
  <si>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</si>
  <si>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</si>
  <si>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</si>
  <si>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</si>
  <si>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</si>
  <si>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</si>
  <si>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</si>
  <si>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</si>
  <si>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</si>
  <si>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</si>
  <si>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</si>
  <si>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</si>
  <si>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</si>
  <si>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</si>
  <si>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</si>
  <si>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</si>
  <si>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</si>
  <si>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</si>
  <si>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</si>
  <si>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</si>
  <si>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</si>
  <si>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</si>
  <si>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</si>
  <si>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</si>
  <si>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</si>
  <si>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</si>
  <si>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</si>
  <si>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</si>
  <si>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</si>
  <si>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</si>
  <si>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</si>
  <si>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</si>
  <si>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</si>
  <si>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</si>
  <si>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</si>
  <si>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</si>
  <si>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</si>
  <si>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</si>
  <si>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</si>
  <si>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</si>
  <si>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</si>
  <si>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</si>
  <si>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</si>
  <si>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</si>
  <si>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</si>
  <si>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</si>
  <si>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</si>
  <si>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</si>
  <si>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</si>
  <si>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</si>
  <si>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</si>
  <si>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</si>
  <si>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</si>
  <si>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</si>
  <si>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</si>
  <si>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</si>
  <si>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</si>
  <si>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</si>
  <si>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</si>
  <si>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</si>
  <si>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</si>
  <si>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</si>
  <si>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</si>
  <si>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</si>
  <si>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</si>
  <si>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</si>
  <si>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</si>
  <si>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</si>
  <si>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</si>
  <si>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</si>
  <si>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</si>
  <si>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</si>
  <si>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</si>
  <si>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</si>
  <si>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</si>
  <si>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</si>
  <si>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</si>
  <si>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</si>
  <si>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</si>
  <si>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</si>
  <si>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</si>
  <si>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</si>
  <si>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</si>
  <si>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</si>
  <si>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</si>
  <si>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</si>
  <si>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</si>
  <si>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</si>
  <si>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</si>
  <si>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</si>
  <si>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</si>
  <si>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</si>
  <si>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</si>
  <si>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</si>
  <si>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</si>
  <si>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</si>
  <si>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</si>
  <si>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</si>
  <si>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</si>
  <si>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</si>
  <si>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</si>
  <si>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</si>
  <si>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</si>
  <si>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</si>
  <si>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</si>
  <si>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</si>
  <si>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</si>
  <si>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</si>
  <si>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</si>
  <si>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</si>
  <si>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</si>
  <si>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</si>
  <si>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</si>
  <si>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</si>
  <si>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</si>
  <si>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</si>
  <si>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</si>
  <si>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</si>
  <si>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</si>
  <si>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</si>
  <si>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</si>
  <si>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</si>
  <si>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</si>
  <si>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</si>
  <si>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</si>
  <si>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</si>
  <si>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</si>
  <si>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</si>
  <si>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</si>
  <si>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</si>
  <si>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</si>
  <si>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</si>
  <si>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</si>
  <si>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</si>
  <si>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</si>
  <si>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</si>
  <si>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</si>
  <si>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</si>
  <si>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</si>
  <si>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</si>
  <si>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</si>
  <si>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</si>
  <si>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</si>
  <si>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</si>
  <si>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</si>
  <si>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</si>
  <si>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</si>
  <si>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</si>
  <si>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</si>
  <si>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</si>
  <si>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</si>
  <si>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</si>
  <si>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</si>
  <si>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</si>
  <si>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</si>
  <si>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</si>
  <si>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</si>
  <si>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</si>
  <si>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</si>
  <si>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</si>
  <si>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</si>
  <si>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</si>
  <si>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</si>
  <si>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</si>
  <si>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</si>
  <si>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</si>
  <si>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</si>
  <si>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</si>
  <si>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</si>
  <si>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</si>
  <si>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</si>
  <si>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</si>
  <si>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</si>
  <si>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</si>
  <si>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</si>
  <si>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</si>
  <si>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</si>
  <si>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</si>
  <si>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</si>
  <si>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</si>
  <si>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</si>
  <si>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</si>
  <si>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</si>
  <si>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</si>
  <si>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</si>
  <si>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</si>
  <si>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</si>
  <si>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</si>
  <si>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</si>
  <si>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</si>
  <si>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</si>
  <si>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</si>
  <si>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</si>
  <si>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</si>
  <si>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</si>
  <si>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</si>
  <si>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</si>
  <si>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</si>
  <si>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</si>
  <si>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</si>
  <si>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</si>
  <si>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</si>
  <si>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</si>
  <si>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</si>
  <si>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</si>
  <si>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</si>
  <si>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</si>
  <si>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</si>
  <si>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</si>
  <si>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</si>
  <si>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</si>
  <si>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</si>
  <si>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</si>
  <si>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</si>
  <si>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</si>
  <si>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</si>
  <si>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</si>
  <si>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</si>
  <si>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</si>
  <si>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</si>
  <si>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</si>
  <si>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</si>
  <si>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</si>
  <si>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</si>
  <si>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</si>
  <si>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</si>
  <si>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</si>
  <si>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</si>
  <si>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</si>
  <si>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</si>
  <si>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</si>
  <si>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</si>
  <si>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</si>
  <si>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</si>
  <si>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</si>
  <si>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</si>
  <si>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</si>
  <si>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</si>
  <si>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</si>
  <si>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</si>
  <si>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</si>
  <si>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</si>
  <si>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</si>
  <si>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</si>
  <si>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</si>
  <si>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</si>
  <si>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</si>
  <si>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</si>
  <si>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</si>
  <si>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</si>
  <si>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</si>
  <si>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</si>
  <si>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</si>
  <si>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</si>
  <si>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</si>
  <si>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</si>
  <si>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</si>
  <si>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</si>
  <si>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</si>
  <si>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</si>
  <si>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</si>
  <si>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</si>
  <si>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</si>
  <si>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</si>
  <si>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</si>
  <si>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</si>
  <si>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</si>
  <si>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</si>
  <si>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</si>
  <si>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</si>
  <si>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</si>
  <si>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</si>
  <si>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</si>
  <si>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</si>
  <si>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</si>
  <si>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</si>
  <si>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</si>
  <si>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</si>
  <si>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</si>
  <si>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</si>
  <si>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</si>
  <si>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</si>
  <si>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</si>
  <si>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</si>
  <si>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</si>
  <si>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</si>
  <si>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</si>
  <si>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</si>
  <si>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</si>
  <si>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</si>
  <si>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</si>
  <si>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</si>
  <si>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</si>
  <si>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</si>
  <si>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</si>
  <si>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</si>
  <si>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</si>
  <si>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</si>
  <si>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</si>
  <si>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</si>
  <si>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</si>
  <si>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</si>
  <si>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</si>
  <si>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</si>
  <si>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</si>
  <si>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</si>
  <si>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</si>
  <si>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</si>
  <si>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</si>
  <si>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</si>
  <si>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</si>
  <si>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</si>
  <si>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</si>
  <si>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</si>
  <si>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</si>
  <si>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</si>
  <si>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</si>
  <si>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</si>
  <si>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</si>
  <si>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</si>
  <si>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</si>
  <si>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</si>
  <si>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</si>
  <si>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</si>
  <si>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</si>
  <si>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</si>
  <si>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</si>
  <si>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</si>
  <si>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</si>
  <si>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</si>
  <si>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</si>
  <si>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</si>
  <si>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</si>
  <si>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</si>
  <si>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</si>
  <si>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</si>
  <si>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</si>
  <si>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</si>
  <si>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</si>
  <si>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</si>
  <si>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</si>
  <si>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</si>
  <si>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</si>
  <si>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</si>
  <si>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</si>
  <si>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</si>
  <si>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</si>
  <si>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</si>
  <si>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</si>
  <si>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</si>
  <si>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</si>
  <si>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</si>
  <si>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</si>
  <si>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</si>
  <si>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</si>
  <si>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</si>
  <si>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</si>
  <si>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</si>
  <si>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</si>
  <si>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</si>
  <si>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</si>
  <si>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</si>
  <si>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</si>
  <si>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</si>
  <si>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</si>
  <si>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</si>
  <si>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</si>
  <si>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</si>
  <si>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</si>
  <si>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</si>
  <si>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</si>
  <si>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</si>
  <si>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</si>
  <si>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</si>
  <si>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</si>
  <si>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</si>
  <si>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</si>
  <si>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</si>
  <si>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</si>
  <si>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</si>
  <si>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</si>
  <si>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</si>
  <si>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</si>
  <si>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</si>
  <si>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</si>
  <si>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</si>
  <si>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</si>
  <si>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</si>
  <si>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</si>
  <si>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</si>
  <si>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</si>
  <si>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</si>
  <si>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</si>
  <si>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</si>
  <si>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</si>
  <si>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</si>
  <si>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</si>
  <si>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</si>
  <si>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</si>
  <si>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</si>
  <si>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</si>
  <si>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</si>
  <si>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</si>
  <si>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</si>
  <si>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</si>
  <si>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</si>
  <si>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</si>
  <si>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</si>
  <si>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</si>
  <si>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</si>
  <si>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</si>
  <si>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</si>
  <si>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</si>
  <si>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</si>
  <si>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</si>
  <si>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</si>
  <si>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</si>
  <si>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</si>
  <si>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</si>
  <si>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</si>
  <si>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</si>
  <si>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</si>
  <si>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</si>
  <si>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</si>
  <si>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</si>
  <si>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</si>
  <si>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</si>
  <si>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</si>
  <si>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</si>
  <si>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</si>
  <si>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</si>
  <si>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</si>
  <si>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</si>
  <si>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</si>
  <si>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</si>
  <si>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</si>
  <si>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</si>
  <si>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</si>
  <si>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</si>
  <si>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</si>
  <si>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</si>
  <si>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</si>
  <si>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</si>
  <si>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</si>
  <si>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</si>
  <si>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</si>
  <si>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</si>
  <si>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</si>
  <si>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</si>
  <si>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</si>
  <si>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</si>
  <si>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</si>
  <si>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</si>
  <si>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</si>
  <si>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</si>
  <si>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</si>
  <si>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</si>
  <si>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</si>
  <si>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</si>
  <si>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</si>
  <si>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</si>
  <si>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</si>
  <si>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</si>
  <si>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</si>
  <si>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</si>
  <si>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</si>
  <si>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</si>
  <si>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</si>
  <si>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</si>
  <si>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</si>
  <si>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</si>
  <si>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</si>
  <si>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</si>
  <si>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</si>
  <si>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</si>
  <si>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</si>
  <si>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</si>
  <si>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</si>
  <si>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</si>
  <si>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</si>
  <si>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</si>
  <si>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</si>
  <si>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</si>
  <si>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</si>
  <si>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</si>
  <si>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</si>
  <si>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</si>
  <si>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</si>
  <si>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</si>
  <si>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</si>
  <si>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</si>
  <si>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</si>
  <si>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</si>
  <si>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</si>
  <si>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</si>
  <si>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</si>
  <si>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</si>
  <si>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</si>
  <si>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</si>
  <si>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</si>
  <si>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</si>
  <si>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</si>
  <si>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</si>
  <si>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</si>
  <si>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</si>
  <si>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</si>
  <si>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</si>
  <si>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</si>
  <si>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</si>
  <si>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</si>
  <si>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</si>
  <si>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</si>
  <si>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</si>
  <si>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</si>
  <si>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</si>
  <si>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</si>
  <si>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</si>
  <si>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</si>
  <si>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</si>
  <si>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</si>
  <si>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</si>
  <si>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</si>
  <si>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</si>
  <si>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</si>
  <si>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</si>
  <si>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</si>
  <si>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</si>
  <si>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</si>
  <si>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</si>
  <si>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</si>
  <si>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</si>
  <si>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</si>
  <si>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</si>
  <si>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</si>
  <si>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</si>
  <si>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</si>
  <si>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</si>
  <si>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</si>
  <si>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</si>
  <si>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</si>
  <si>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</si>
  <si>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</si>
  <si>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</si>
  <si>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</si>
  <si>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</si>
  <si>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</si>
  <si>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</si>
  <si>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</si>
  <si>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</si>
  <si>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</si>
  <si>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</si>
  <si>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</si>
  <si>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</si>
  <si>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</si>
  <si>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</si>
  <si>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</si>
  <si>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</si>
  <si>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</si>
  <si>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</si>
  <si>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</si>
  <si>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</si>
  <si>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</si>
  <si>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</si>
  <si>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</si>
  <si>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</si>
  <si>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</si>
  <si>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</si>
  <si>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</si>
  <si>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</si>
  <si>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</si>
  <si>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</si>
  <si>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</si>
  <si>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</si>
  <si>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</si>
  <si>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</si>
  <si>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</si>
  <si>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</si>
  <si>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</si>
  <si>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</si>
  <si>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</si>
  <si>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</si>
  <si>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</si>
  <si>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</si>
  <si>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</si>
  <si>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</si>
  <si>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</si>
  <si>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</si>
  <si>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</si>
  <si>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</si>
  <si>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</si>
  <si>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</si>
  <si>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</si>
  <si>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</si>
  <si>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</si>
  <si>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</si>
  <si>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</si>
  <si>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</si>
  <si>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</si>
  <si>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</si>
  <si>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</si>
  <si>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</si>
  <si>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</si>
  <si>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</si>
  <si>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</si>
  <si>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</si>
  <si>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</si>
  <si>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</si>
  <si>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</si>
  <si>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</si>
  <si>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</si>
  <si>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</si>
  <si>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</si>
  <si>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</si>
  <si>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</si>
  <si>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</si>
  <si>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</si>
  <si>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</si>
  <si>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</si>
  <si>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</si>
  <si>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</si>
  <si>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</si>
  <si>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</si>
  <si>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</si>
  <si>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</si>
  <si>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</si>
  <si>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</si>
  <si>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</si>
  <si>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</si>
  <si>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</si>
  <si>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</si>
  <si>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</si>
  <si>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</si>
  <si>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</si>
  <si>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</si>
  <si>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</si>
  <si>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</si>
  <si>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</si>
  <si>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</si>
  <si>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</si>
  <si>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</si>
  <si>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</si>
  <si>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</si>
  <si>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</si>
  <si>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</si>
  <si>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</si>
  <si>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</si>
  <si>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</si>
  <si>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</si>
  <si>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</si>
  <si>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</si>
  <si>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</si>
  <si>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</si>
  <si>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</si>
  <si>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</si>
  <si>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</si>
  <si>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</si>
  <si>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</si>
  <si>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</si>
  <si>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</si>
  <si>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</si>
  <si>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</si>
  <si>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</si>
  <si>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</si>
  <si>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</si>
  <si>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</si>
  <si>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</si>
  <si>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</si>
  <si>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</si>
  <si>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</si>
  <si>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</si>
  <si>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</si>
  <si>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</si>
  <si>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</si>
  <si>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</si>
  <si>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</si>
  <si>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</si>
  <si>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</si>
  <si>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</si>
  <si>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</si>
  <si>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</si>
  <si>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</si>
  <si>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</si>
  <si>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</si>
  <si>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</si>
  <si>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</si>
  <si>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</si>
  <si>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</si>
  <si>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</si>
  <si>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</si>
  <si>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</si>
  <si>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</si>
  <si>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</si>
  <si>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</si>
  <si>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</si>
  <si>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</si>
  <si>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</si>
  <si>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</si>
  <si>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</si>
  <si>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</si>
  <si>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</si>
  <si>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</si>
  <si>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</si>
  <si>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</si>
  <si>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</si>
  <si>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</si>
  <si>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</si>
  <si>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</si>
  <si>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</si>
  <si>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</si>
  <si>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</si>
  <si>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</si>
  <si>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</si>
  <si>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</si>
  <si>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</si>
  <si>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</si>
  <si>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</si>
  <si>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</si>
  <si>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</si>
  <si>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</si>
  <si>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</si>
  <si>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</si>
  <si>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</si>
  <si>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</si>
  <si>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</si>
  <si>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</si>
  <si>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</si>
  <si>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</si>
  <si>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</si>
  <si>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</si>
  <si>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</si>
  <si>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</si>
  <si>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</si>
  <si>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</si>
  <si>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</si>
  <si>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</si>
  <si>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</si>
  <si>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</si>
  <si>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</si>
  <si>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</si>
  <si>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</si>
  <si>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</si>
  <si>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</si>
  <si>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</si>
  <si>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</si>
  <si>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</si>
  <si>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</si>
  <si>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</si>
  <si>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</si>
  <si>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</si>
  <si>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</si>
  <si>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</si>
  <si>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</si>
  <si>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</si>
  <si>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</si>
  <si>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</si>
  <si>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</si>
  <si>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</si>
  <si>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</si>
  <si>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</si>
  <si>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</si>
  <si>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</si>
  <si>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</si>
  <si>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</si>
  <si>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</si>
  <si>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</si>
  <si>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</si>
  <si>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</si>
  <si>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</si>
  <si>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</si>
  <si>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</si>
  <si>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</si>
  <si>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</si>
  <si>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</si>
  <si>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</si>
  <si>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</si>
  <si>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</si>
  <si>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</si>
  <si>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</si>
  <si>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</si>
  <si>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</si>
  <si>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</si>
  <si>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</si>
  <si>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</si>
  <si>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</si>
  <si>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</si>
  <si>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</si>
  <si>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</si>
  <si>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</si>
  <si>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</si>
  <si>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</si>
  <si>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</si>
  <si>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</si>
  <si>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</si>
  <si>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</si>
  <si>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</si>
  <si>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</si>
  <si>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</si>
  <si>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</si>
  <si>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</si>
  <si>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</si>
  <si>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</si>
  <si>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</si>
  <si>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</si>
  <si>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</si>
  <si>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</si>
  <si>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</si>
  <si>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</si>
  <si>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</si>
  <si>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</si>
  <si>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</si>
  <si>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</si>
  <si>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</si>
  <si>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</si>
  <si>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</si>
  <si>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</si>
  <si>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</si>
  <si>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</si>
  <si>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</si>
  <si>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</si>
  <si>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</si>
  <si>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</si>
  <si>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</si>
  <si>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</si>
  <si>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</si>
  <si>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</si>
  <si>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</si>
  <si>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</si>
  <si>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</si>
  <si>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</si>
  <si>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</si>
  <si>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</si>
  <si>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</si>
  <si>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</si>
  <si>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</si>
  <si>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</si>
  <si>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</si>
  <si>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</si>
  <si>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</si>
  <si>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</si>
  <si>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</si>
  <si>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</si>
  <si>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</si>
  <si>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</si>
  <si>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</si>
  <si>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</si>
  <si>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</si>
  <si>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</si>
  <si>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</si>
  <si>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</si>
  <si>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</si>
  <si>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</si>
  <si>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</si>
  <si>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</si>
  <si>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</si>
  <si>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</si>
  <si>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</si>
  <si>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</si>
  <si>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</si>
  <si>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</si>
  <si>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</si>
  <si>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</si>
  <si>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</si>
  <si>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</si>
  <si>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</si>
  <si>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</si>
  <si>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</si>
  <si>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</si>
  <si>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</si>
  <si>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</si>
  <si>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</si>
  <si>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</si>
  <si>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</si>
  <si>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</si>
  <si>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</si>
  <si>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</si>
  <si>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</si>
  <si>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</si>
  <si>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</si>
  <si>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</si>
  <si>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</si>
  <si>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</si>
  <si>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</si>
  <si>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</si>
  <si>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</si>
  <si>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</si>
  <si>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</si>
  <si>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</si>
  <si>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</si>
  <si>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</si>
  <si>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</si>
  <si>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</si>
  <si>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</si>
  <si>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</si>
  <si>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</si>
  <si>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</si>
  <si>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</si>
  <si>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</si>
  <si>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</si>
  <si>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</si>
  <si>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</si>
  <si>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</si>
  <si>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</si>
  <si>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</si>
  <si>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</si>
  <si>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</si>
  <si>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</si>
  <si>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</si>
  <si>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</si>
  <si>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</si>
  <si>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</si>
  <si>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</si>
  <si>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</si>
  <si>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</si>
  <si>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</si>
  <si>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</si>
  <si>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</si>
  <si>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</si>
  <si>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</si>
  <si>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</si>
  <si>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</si>
  <si>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</si>
  <si>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</si>
  <si>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</si>
  <si>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</si>
  <si>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</si>
  <si>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</si>
  <si>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</si>
  <si>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</si>
  <si>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</si>
  <si>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</si>
  <si>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</si>
  <si>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</si>
  <si>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</si>
  <si>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</si>
  <si>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</si>
  <si>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</si>
  <si>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</si>
  <si>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</si>
  <si>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</si>
  <si>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</si>
  <si>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</si>
  <si>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</si>
  <si>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</si>
  <si>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</si>
  <si>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</si>
  <si>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</si>
  <si>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</si>
  <si>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</si>
  <si>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</si>
  <si>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</si>
  <si>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</si>
  <si>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</si>
  <si>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</si>
  <si>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</si>
  <si>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</si>
  <si>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</si>
  <si>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</si>
  <si>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</si>
  <si>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</si>
  <si>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</si>
  <si>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</si>
  <si>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</si>
  <si>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</si>
  <si>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</si>
  <si>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</si>
  <si>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</si>
  <si>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</si>
  <si>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</si>
  <si>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</si>
  <si>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</si>
  <si>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</si>
  <si>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</si>
  <si>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</si>
  <si>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</si>
  <si>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</si>
  <si>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</si>
  <si>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</si>
  <si>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</si>
  <si>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</si>
  <si>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</si>
  <si>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</si>
  <si>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</si>
  <si>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</si>
  <si>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</si>
  <si>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</si>
  <si>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</si>
  <si>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</si>
  <si>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</si>
  <si>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</si>
  <si>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</si>
  <si>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</si>
  <si>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</si>
  <si>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</si>
  <si>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</si>
  <si>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</si>
  <si>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</si>
  <si>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</si>
  <si>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</si>
  <si>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</si>
  <si>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</si>
  <si>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</si>
  <si>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</si>
  <si>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</si>
  <si>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</si>
  <si>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</si>
  <si>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</si>
  <si>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</si>
  <si>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</si>
  <si>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</si>
  <si>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</si>
  <si>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</si>
  <si>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</si>
  <si>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</si>
  <si>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</si>
  <si>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</si>
  <si>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</si>
  <si>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</si>
  <si>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</si>
  <si>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</si>
  <si>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</si>
  <si>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</si>
  <si>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</si>
  <si>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</si>
  <si>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</si>
  <si>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</si>
  <si>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</si>
  <si>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</si>
  <si>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</si>
  <si>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</si>
  <si>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</si>
  <si>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</si>
  <si>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</si>
  <si>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</si>
  <si>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</si>
  <si>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</si>
  <si>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</si>
  <si>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</si>
  <si>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</si>
  <si>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</si>
  <si>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</si>
  <si>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</si>
  <si>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</si>
  <si>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</si>
  <si>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</si>
  <si>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</si>
  <si>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</si>
  <si>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</si>
  <si>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</si>
  <si>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</si>
  <si>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</si>
  <si>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</si>
  <si>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</si>
  <si>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</si>
  <si>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</si>
  <si>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</si>
  <si>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</si>
  <si>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</si>
  <si>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</si>
  <si>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</si>
  <si>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</si>
  <si>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</si>
  <si>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</si>
  <si>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</si>
  <si>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</si>
  <si>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</si>
  <si>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</si>
  <si>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</si>
  <si>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</si>
  <si>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</si>
  <si>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</si>
  <si>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</si>
  <si>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</si>
  <si>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</si>
  <si>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</si>
  <si>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</si>
  <si>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</si>
  <si>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</si>
  <si>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</si>
  <si>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</si>
  <si>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</si>
  <si>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</si>
  <si>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</si>
  <si>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</si>
  <si>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</si>
  <si>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</si>
  <si>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</si>
  <si>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</si>
  <si>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</si>
  <si>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</si>
  <si>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</si>
  <si>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</si>
  <si>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</si>
  <si>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</si>
  <si>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</si>
  <si>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</si>
  <si>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</si>
  <si>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</si>
  <si>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</si>
  <si>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</si>
  <si>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</si>
  <si>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</si>
  <si>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</si>
  <si>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</si>
  <si>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</si>
  <si>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</si>
  <si>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</si>
  <si>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</si>
  <si>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</si>
  <si>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</si>
  <si>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</si>
  <si>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</si>
  <si>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</si>
  <si>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</si>
  <si>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</si>
  <si>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</si>
  <si>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</si>
  <si>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</si>
  <si>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</si>
  <si>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</si>
  <si>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</si>
  <si>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</si>
  <si>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</si>
  <si>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</si>
  <si>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</si>
  <si>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</si>
  <si>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</si>
  <si>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</si>
  <si>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</si>
  <si>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</si>
  <si>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</si>
  <si>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</si>
  <si>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</si>
  <si>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</si>
  <si>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</si>
  <si>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</si>
  <si>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</si>
  <si>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</si>
  <si>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</si>
  <si>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</si>
  <si>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</si>
  <si>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</si>
  <si>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</si>
  <si>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</si>
  <si>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</si>
  <si>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</si>
  <si>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</si>
  <si>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</si>
  <si>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</si>
  <si>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</si>
  <si>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</si>
  <si>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</si>
  <si>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</si>
  <si>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</si>
  <si>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</si>
  <si>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</si>
  <si>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</si>
  <si>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</si>
  <si>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</si>
  <si>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</si>
  <si>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</si>
  <si>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</si>
  <si>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</si>
  <si>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</si>
  <si>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</si>
  <si>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</si>
  <si>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</si>
  <si>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</si>
  <si>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</si>
  <si>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</si>
  <si>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</si>
  <si>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</si>
  <si>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</si>
  <si>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</si>
  <si>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</si>
  <si>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</si>
  <si>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</si>
  <si>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</si>
  <si>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</si>
  <si>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</si>
  <si>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</si>
  <si>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</si>
  <si>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</si>
  <si>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</si>
  <si>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</si>
  <si>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</si>
  <si>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</si>
  <si>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</si>
  <si>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</si>
  <si>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</si>
  <si>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</si>
  <si>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</si>
  <si>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</si>
  <si>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</si>
  <si>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</si>
  <si>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</si>
  <si>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</si>
  <si>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</si>
  <si>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</si>
  <si>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</si>
  <si>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</si>
  <si>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</si>
  <si>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</si>
  <si>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</si>
  <si>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</si>
  <si>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</si>
  <si>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</si>
  <si>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</si>
  <si>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</si>
  <si>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</si>
  <si>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</si>
  <si>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</si>
  <si>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</si>
  <si>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</si>
  <si>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</si>
  <si>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</si>
  <si>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</si>
  <si>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</si>
  <si>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</si>
  <si>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</si>
  <si>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</si>
  <si>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</si>
  <si>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</si>
  <si>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</si>
  <si>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</si>
  <si>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</si>
  <si>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</si>
  <si>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</si>
  <si>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</si>
  <si>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</si>
  <si>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</si>
  <si>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</si>
  <si>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</si>
  <si>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</si>
  <si>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</si>
  <si>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</si>
  <si>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</si>
  <si>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</si>
  <si>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</si>
  <si>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</si>
  <si>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</si>
  <si>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</si>
  <si>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</si>
  <si>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</si>
  <si>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</si>
  <si>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</si>
  <si>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</si>
  <si>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</si>
  <si>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</si>
  <si>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</si>
  <si>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</si>
  <si>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</si>
  <si>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</si>
  <si>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</si>
  <si>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</si>
  <si>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</si>
  <si>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</si>
  <si>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</si>
  <si>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</si>
  <si>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</si>
  <si>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</si>
  <si>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</si>
  <si>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</si>
  <si>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</si>
  <si>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</si>
  <si>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</si>
  <si>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</si>
  <si>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</si>
  <si>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</si>
  <si>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</si>
  <si>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</si>
  <si>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</si>
  <si>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</si>
  <si>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</si>
  <si>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</si>
  <si>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</si>
  <si>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</si>
  <si>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</si>
  <si>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</si>
  <si>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</si>
  <si>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</si>
  <si>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</si>
  <si>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</si>
  <si>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</si>
  <si>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</si>
  <si>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</si>
  <si>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</si>
  <si>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</si>
  <si>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</si>
  <si>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</si>
  <si>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</si>
  <si>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</si>
  <si>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</si>
  <si>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</si>
  <si>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</si>
  <si>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</si>
  <si>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</si>
  <si>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</si>
  <si>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</si>
  <si>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</si>
  <si>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</si>
  <si>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</si>
  <si>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</si>
  <si>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</si>
  <si>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</si>
  <si>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</si>
  <si>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</si>
  <si>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</si>
  <si>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</si>
  <si>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</si>
  <si>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</si>
  <si>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</si>
  <si>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</si>
  <si>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</si>
  <si>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</si>
  <si>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</si>
  <si>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</si>
  <si>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</si>
  <si>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</si>
  <si>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</si>
  <si>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</si>
  <si>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</si>
  <si>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</si>
  <si>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</si>
  <si>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</si>
  <si>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</si>
  <si>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</si>
  <si>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</si>
  <si>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</si>
  <si>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</si>
  <si>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</si>
  <si>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</si>
  <si>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</si>
  <si>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</si>
  <si>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</si>
  <si>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</si>
  <si>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</si>
  <si>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</si>
  <si>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</si>
  <si>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</si>
  <si>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</si>
  <si>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</si>
  <si>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</si>
  <si>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</si>
  <si>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</si>
  <si>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</si>
  <si>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</si>
  <si>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</si>
  <si>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</si>
  <si>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</si>
  <si>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</si>
  <si>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</si>
  <si>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</si>
  <si>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</si>
  <si>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</si>
  <si>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</si>
  <si>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</si>
  <si>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</si>
  <si>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</si>
  <si>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</si>
  <si>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</si>
  <si>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</si>
  <si>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</si>
  <si>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</si>
  <si>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</si>
  <si>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</si>
  <si>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</si>
  <si>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</si>
  <si>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</si>
  <si>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</si>
  <si>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</si>
  <si>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</si>
  <si>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</si>
  <si>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</si>
  <si>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</si>
  <si>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</si>
  <si>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</si>
  <si>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</si>
  <si>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</si>
  <si>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</si>
  <si>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</si>
  <si>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</si>
  <si>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</si>
  <si>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</si>
  <si>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</si>
  <si>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</si>
  <si>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</si>
  <si>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</si>
  <si>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</si>
  <si>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</si>
  <si>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</si>
  <si>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</si>
  <si>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</si>
  <si>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</si>
  <si>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</si>
  <si>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</si>
  <si>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</si>
  <si>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</si>
  <si>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</si>
  <si>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</si>
  <si>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</si>
  <si>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</si>
  <si>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</si>
  <si>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</si>
  <si>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</si>
  <si>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</si>
  <si>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</si>
  <si>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</si>
  <si>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</si>
  <si>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</si>
  <si>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</si>
  <si>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</si>
  <si>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</si>
  <si>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</si>
  <si>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</si>
  <si>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</si>
  <si>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</si>
  <si>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</si>
  <si>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</si>
  <si>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</si>
  <si>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</si>
  <si>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</si>
  <si>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</si>
  <si>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</si>
  <si>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</si>
  <si>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</si>
  <si>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</si>
  <si>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</si>
  <si>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</si>
  <si>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</si>
  <si>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</si>
  <si>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</si>
  <si>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</si>
  <si>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</si>
  <si>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</si>
  <si>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</si>
  <si>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</si>
  <si>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</si>
  <si>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</si>
  <si>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</si>
  <si>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</si>
  <si>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</si>
  <si>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</si>
  <si>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</si>
  <si>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</si>
  <si>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</si>
  <si>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</si>
  <si>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</si>
  <si>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</si>
  <si>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</si>
  <si>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</si>
  <si>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</si>
  <si>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</si>
  <si>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</si>
  <si>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</si>
  <si>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</si>
  <si>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</si>
  <si>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</si>
  <si>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</si>
  <si>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</si>
  <si>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</si>
  <si>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</si>
  <si>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</si>
  <si>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</si>
  <si>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</si>
  <si>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</si>
  <si>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</si>
  <si>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</si>
  <si>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</si>
  <si>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</si>
  <si>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</si>
  <si>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</si>
  <si>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</si>
  <si>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</si>
  <si>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</si>
  <si>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</si>
  <si>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</si>
  <si>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</si>
  <si>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</si>
  <si>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</si>
  <si>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</si>
  <si>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</si>
  <si>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</si>
  <si>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</si>
  <si>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</si>
  <si>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</si>
  <si>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</si>
  <si>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</si>
  <si>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</si>
  <si>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</si>
  <si>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</si>
  <si>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</si>
  <si>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</si>
  <si>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</si>
  <si>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</si>
  <si>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</si>
  <si>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</si>
  <si>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</si>
  <si>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</si>
  <si>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</si>
  <si>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</si>
  <si>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</si>
  <si>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</si>
  <si>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</si>
  <si>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</si>
  <si>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</si>
  <si>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</si>
  <si>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</si>
  <si>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</si>
  <si>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</si>
  <si>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</si>
  <si>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</si>
  <si>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</si>
  <si>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</si>
  <si>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</si>
  <si>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</si>
  <si>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</si>
  <si>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</si>
  <si>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</si>
  <si>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</si>
  <si>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</si>
  <si>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</si>
  <si>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</si>
  <si>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</si>
  <si>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</si>
  <si>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</si>
  <si>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</si>
  <si>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</si>
  <si>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</si>
  <si>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</si>
  <si>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</si>
  <si>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</si>
  <si>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</si>
  <si>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</si>
  <si>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</si>
  <si>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</si>
  <si>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</si>
  <si>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</si>
  <si>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</si>
  <si>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</si>
  <si>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</si>
  <si>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</si>
  <si>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</si>
  <si>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</si>
  <si>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</si>
  <si>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</si>
  <si>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</si>
  <si>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</si>
  <si>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</si>
  <si>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</si>
  <si>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</si>
  <si>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</si>
  <si>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</si>
  <si>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</si>
  <si>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</si>
  <si>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</si>
  <si>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</si>
  <si>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</si>
  <si>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</si>
  <si>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</si>
  <si>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</si>
  <si>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</si>
  <si>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</si>
  <si>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</si>
  <si>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</si>
  <si>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</si>
  <si>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</si>
  <si>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</si>
  <si>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</si>
  <si>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</si>
  <si>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</si>
  <si>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</si>
  <si>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</si>
  <si>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</si>
  <si>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</si>
  <si>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</si>
  <si>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</si>
  <si>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</si>
  <si>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</si>
  <si>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</si>
  <si>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</si>
  <si>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</si>
  <si>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</si>
  <si>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</si>
  <si>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</si>
  <si>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</si>
  <si>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</si>
  <si>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</si>
  <si>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</si>
  <si>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</si>
  <si>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</si>
  <si>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</si>
  <si>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</si>
  <si>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</si>
  <si>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</si>
  <si>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</si>
  <si>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</si>
  <si>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</si>
  <si>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</si>
  <si>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</si>
  <si>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</si>
  <si>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</si>
  <si>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</si>
  <si>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</si>
  <si>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</si>
  <si>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</si>
  <si>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</si>
  <si>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</si>
  <si>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</si>
  <si>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</si>
  <si>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</si>
  <si>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</si>
  <si>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</si>
  <si>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</si>
  <si>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</si>
  <si>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</si>
  <si>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</si>
  <si>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</si>
  <si>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</si>
  <si>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</si>
  <si>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</si>
  <si>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</si>
  <si>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</si>
  <si>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</si>
  <si>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</si>
  <si>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</si>
  <si>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</si>
  <si>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</si>
  <si>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</si>
  <si>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</si>
  <si>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</si>
  <si>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</si>
  <si>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</si>
  <si>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</si>
  <si>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</si>
  <si>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</si>
  <si>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</si>
  <si>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</si>
  <si>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</si>
  <si>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</si>
  <si>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</si>
  <si>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</si>
  <si>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</si>
  <si>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</si>
  <si>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</si>
  <si>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</si>
  <si>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</si>
  <si>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</si>
  <si>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</si>
  <si>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</si>
  <si>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</si>
  <si>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</si>
  <si>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</si>
  <si>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</si>
  <si>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</si>
  <si>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</si>
  <si>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</si>
  <si>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</si>
  <si>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</si>
  <si>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</si>
  <si>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</si>
  <si>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</si>
  <si>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</si>
  <si>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</si>
  <si>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</si>
  <si>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</si>
  <si>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</si>
  <si>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</si>
  <si>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</si>
  <si>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</si>
  <si>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</si>
  <si>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</si>
  <si>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</si>
  <si>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</si>
  <si>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</si>
  <si>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</si>
  <si>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</si>
  <si>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</si>
  <si>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</si>
  <si>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</si>
  <si>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</si>
  <si>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</si>
  <si>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</si>
  <si>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</si>
  <si>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</si>
  <si>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</si>
  <si>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</si>
  <si>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</si>
  <si>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</si>
  <si>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</si>
  <si>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</si>
  <si>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</si>
  <si>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</si>
  <si>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</si>
  <si>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</si>
  <si>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</si>
  <si>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</si>
  <si>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</si>
  <si>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</si>
  <si>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</si>
  <si>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</si>
  <si>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</si>
  <si>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</si>
  <si>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</si>
  <si>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</si>
  <si>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</si>
  <si>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</si>
  <si>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</si>
  <si>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</si>
  <si>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</si>
  <si>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</si>
  <si>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</si>
  <si>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</si>
  <si>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</si>
  <si>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</si>
  <si>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</si>
  <si>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</si>
  <si>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</si>
  <si>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</si>
  <si>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</si>
  <si>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</si>
  <si>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</si>
  <si>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</si>
  <si>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</si>
  <si>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</si>
  <si>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</si>
  <si>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</si>
  <si>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</si>
  <si>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</si>
  <si>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</si>
  <si>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</si>
  <si>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</si>
  <si>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</si>
  <si>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</si>
  <si>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</si>
  <si>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</si>
  <si>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</si>
  <si>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</si>
  <si>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</si>
  <si>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</si>
  <si>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</si>
  <si>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</si>
  <si>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</si>
  <si>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</si>
  <si>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</si>
  <si>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</si>
  <si>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</si>
  <si>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</si>
  <si>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</si>
  <si>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</si>
  <si>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</si>
  <si>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</si>
  <si>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</si>
  <si>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</si>
  <si>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</si>
  <si>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</si>
  <si>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</si>
  <si>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</si>
  <si>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</si>
  <si>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</si>
  <si>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</si>
  <si>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</si>
  <si>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</si>
  <si>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</si>
  <si>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</si>
  <si>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</si>
  <si>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</si>
  <si>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</si>
  <si>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</si>
  <si>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</si>
  <si>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</si>
  <si>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</si>
  <si>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</si>
  <si>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</si>
  <si>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</si>
  <si>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</si>
  <si>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</si>
  <si>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</si>
  <si>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</si>
  <si>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</si>
  <si>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</si>
  <si>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</si>
  <si>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</si>
  <si>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</si>
  <si>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</si>
  <si>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</si>
  <si>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</si>
  <si>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</si>
  <si>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</si>
  <si>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</si>
  <si>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</si>
  <si>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</si>
  <si>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</si>
  <si>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</si>
  <si>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</si>
  <si>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</si>
  <si>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</si>
  <si>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</si>
  <si>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</si>
  <si>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</si>
  <si>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</si>
  <si>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</si>
  <si>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</si>
  <si>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</si>
  <si>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</si>
  <si>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</si>
  <si>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</si>
  <si>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</si>
  <si>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</si>
  <si>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</si>
  <si>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</si>
  <si>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</si>
  <si>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</si>
  <si>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</si>
  <si>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</si>
  <si>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</si>
  <si>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</si>
  <si>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</si>
  <si>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</si>
  <si>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</si>
  <si>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</si>
  <si>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</si>
  <si>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</si>
  <si>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</si>
  <si>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</si>
  <si>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</si>
  <si>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</si>
  <si>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</si>
  <si>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</si>
  <si>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</si>
  <si>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</si>
  <si>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</si>
  <si>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</si>
  <si>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</si>
  <si>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</si>
  <si>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</si>
  <si>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</si>
  <si>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</si>
  <si>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</si>
  <si>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</si>
  <si>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</si>
  <si>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</si>
  <si>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</si>
  <si>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</si>
  <si>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</si>
  <si>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</si>
  <si>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</si>
  <si>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</si>
  <si>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</si>
  <si>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</si>
  <si>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</si>
  <si>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</si>
  <si>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</si>
  <si>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</si>
  <si>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</si>
  <si>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</si>
  <si>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</si>
  <si>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</si>
  <si>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</si>
  <si>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</si>
  <si>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</si>
  <si>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</si>
  <si>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</si>
  <si>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</si>
  <si>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</si>
  <si>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</si>
  <si>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</si>
  <si>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</si>
  <si>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</si>
  <si>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</si>
  <si>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</si>
  <si>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</si>
  <si>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</si>
  <si>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</si>
  <si>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</si>
  <si>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</si>
  <si>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</si>
  <si>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</si>
  <si>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</si>
  <si>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</si>
  <si>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</si>
  <si>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</si>
  <si>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</si>
  <si>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</si>
  <si>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</si>
  <si>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</si>
  <si>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</si>
  <si>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</si>
  <si>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</si>
  <si>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</si>
  <si>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</si>
  <si>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</si>
  <si>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</si>
  <si>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</si>
  <si>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</si>
  <si>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</si>
  <si>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</si>
  <si>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</si>
  <si>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</si>
  <si>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</si>
  <si>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</si>
  <si>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</si>
  <si>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</si>
  <si>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</si>
  <si>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</si>
  <si>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</si>
  <si>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</si>
  <si>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</si>
  <si>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</si>
  <si>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</si>
  <si>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</si>
  <si>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</si>
  <si>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</si>
  <si>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</si>
  <si>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</si>
  <si>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</si>
  <si>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</si>
  <si>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</si>
  <si>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</si>
  <si>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</si>
  <si>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</si>
  <si>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</si>
  <si>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</si>
  <si>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</si>
  <si>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</si>
  <si>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</si>
  <si>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</si>
  <si>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</si>
  <si>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</si>
  <si>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</si>
  <si>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</si>
  <si>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</si>
  <si>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</si>
  <si>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</si>
  <si>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</si>
  <si>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</si>
  <si>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</si>
  <si>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</si>
  <si>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</si>
  <si>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</si>
  <si>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</si>
  <si>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</si>
  <si>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</si>
  <si>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</si>
  <si>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</si>
  <si>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</si>
  <si>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</si>
  <si>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</si>
  <si>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</si>
  <si>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</si>
  <si>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</si>
  <si>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</si>
  <si>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</si>
  <si>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</si>
  <si>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</si>
  <si>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</si>
  <si>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</si>
  <si>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</si>
  <si>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</si>
  <si>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</si>
  <si>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</si>
  <si>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</si>
  <si>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</si>
  <si>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</si>
  <si>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</si>
  <si>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</si>
  <si>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</si>
  <si>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</si>
  <si>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</si>
  <si>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</si>
  <si>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</si>
  <si>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</si>
  <si>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</si>
  <si>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</si>
  <si>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</si>
  <si>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</si>
  <si>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</si>
  <si>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</si>
  <si>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</si>
  <si>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</si>
  <si>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</si>
  <si>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</si>
  <si>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</si>
  <si>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</si>
  <si>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</si>
  <si>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</si>
  <si>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</si>
  <si>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</si>
  <si>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</si>
  <si>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</si>
  <si>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</si>
  <si>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</si>
  <si>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</si>
  <si>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</si>
  <si>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</si>
  <si>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</si>
  <si>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</si>
  <si>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</si>
  <si>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</si>
  <si>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</si>
  <si>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</si>
  <si>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</si>
  <si>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</si>
  <si>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</si>
  <si>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</si>
  <si>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</si>
  <si>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</si>
  <si>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</si>
  <si>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</si>
  <si>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</si>
  <si>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</si>
  <si>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</si>
  <si>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</si>
  <si>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</si>
  <si>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</si>
  <si>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</si>
  <si>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</si>
  <si>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</si>
  <si>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</si>
  <si>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</si>
  <si>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</si>
  <si>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</si>
  <si>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</si>
  <si>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</si>
  <si>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</si>
  <si>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</si>
  <si>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</si>
  <si>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</si>
  <si>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</si>
  <si>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</si>
  <si>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</si>
  <si>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</si>
  <si>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</si>
  <si>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</si>
  <si>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</si>
  <si>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</si>
  <si>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</si>
  <si>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</si>
  <si>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</si>
  <si>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</si>
  <si>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</si>
  <si>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</si>
  <si>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</si>
  <si>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</si>
  <si>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</si>
  <si>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</si>
  <si>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</si>
  <si>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</si>
  <si>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</si>
  <si>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</si>
  <si>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</si>
  <si>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</si>
  <si>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</si>
  <si>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</si>
  <si>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</si>
  <si>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</si>
  <si>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</si>
  <si>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</si>
  <si>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</si>
  <si>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</si>
  <si>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</si>
  <si>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</si>
  <si>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</si>
  <si>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</si>
  <si>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</si>
  <si>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</si>
  <si>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</si>
  <si>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</si>
  <si>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</si>
  <si>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</si>
  <si>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</si>
  <si>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</si>
  <si>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</si>
  <si>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</si>
  <si>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</si>
  <si>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</si>
  <si>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</si>
  <si>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</si>
  <si>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</si>
  <si>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</si>
  <si>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</si>
  <si>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</si>
  <si>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</si>
  <si>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</si>
  <si>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</si>
  <si>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</si>
  <si>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</si>
  <si>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</si>
  <si>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</si>
  <si>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</si>
  <si>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</si>
  <si>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</si>
  <si>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</si>
  <si>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</si>
  <si>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</si>
  <si>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</si>
  <si>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</si>
  <si>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</si>
  <si>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</si>
  <si>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</si>
  <si>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</si>
  <si>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</si>
  <si>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</si>
  <si>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</si>
  <si>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</si>
  <si>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</si>
  <si>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</si>
  <si>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</si>
  <si>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</si>
  <si>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</si>
  <si>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</si>
  <si>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</si>
  <si>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</si>
  <si>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</si>
  <si>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</si>
  <si>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</si>
  <si>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</si>
  <si>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</si>
  <si>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</si>
  <si>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</si>
  <si>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</si>
  <si>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</si>
  <si>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</si>
  <si>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</si>
  <si>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</si>
  <si>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</si>
  <si>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</si>
  <si>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</si>
  <si>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</si>
  <si>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</si>
  <si>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</si>
  <si>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</si>
  <si>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</si>
  <si>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</si>
  <si>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</si>
  <si>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</si>
  <si>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</si>
  <si>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</si>
  <si>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</si>
  <si>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</si>
  <si>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</si>
  <si>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</si>
  <si>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</si>
  <si>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</si>
  <si>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</si>
  <si>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</si>
  <si>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</si>
  <si>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</si>
  <si>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</si>
  <si>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</si>
  <si>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</si>
  <si>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</si>
  <si>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</si>
  <si>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</si>
  <si>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</si>
  <si>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</si>
  <si>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</si>
  <si>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</si>
  <si>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</si>
  <si>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</si>
  <si>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</si>
  <si>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</si>
  <si>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</si>
  <si>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</si>
  <si>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</si>
  <si>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</si>
  <si>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</si>
  <si>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</si>
  <si>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</si>
  <si>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</si>
  <si>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</si>
  <si>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</si>
  <si>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</si>
  <si>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</si>
  <si>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</si>
  <si>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</si>
  <si>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</si>
  <si>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</si>
  <si>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</si>
  <si>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</si>
  <si>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</si>
  <si>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</si>
  <si>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</si>
  <si>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</si>
  <si>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</si>
  <si>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</si>
  <si>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</si>
  <si>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</si>
  <si>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</si>
  <si>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</si>
  <si>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</si>
  <si>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</si>
  <si>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</si>
  <si>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</si>
  <si>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</si>
  <si>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</si>
  <si>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</si>
  <si>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</si>
  <si>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</si>
  <si>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</si>
  <si>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</si>
  <si>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</si>
  <si>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</si>
  <si>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</si>
  <si>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</si>
  <si>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</si>
  <si>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</si>
  <si>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</si>
  <si>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</si>
  <si>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</si>
  <si>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</si>
  <si>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</si>
  <si>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</si>
  <si>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</si>
  <si>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</si>
  <si>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</si>
  <si>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</si>
  <si>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</si>
  <si>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</si>
  <si>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</si>
  <si>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</si>
  <si>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</si>
  <si>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</si>
  <si>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</si>
  <si>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</si>
  <si>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</si>
  <si>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</si>
  <si>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</si>
  <si>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</si>
  <si>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</si>
  <si>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</si>
  <si>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</si>
  <si>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</si>
  <si>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</si>
  <si>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</si>
  <si>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</si>
  <si>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</si>
  <si>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</si>
  <si>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</si>
  <si>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</si>
  <si>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</si>
  <si>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</si>
  <si>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</si>
  <si>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</si>
  <si>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</si>
  <si>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</si>
  <si>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</si>
  <si>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</si>
  <si>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</si>
  <si>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</si>
  <si>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</si>
  <si>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</si>
  <si>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</si>
  <si>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</si>
  <si>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</si>
  <si>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</si>
  <si>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</si>
  <si>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</si>
  <si>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</si>
  <si>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</si>
  <si>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</si>
  <si>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</si>
  <si>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</si>
  <si>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</si>
  <si>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</si>
  <si>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</si>
  <si>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</si>
  <si>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</si>
  <si>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</si>
  <si>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</si>
  <si>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</si>
  <si>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</si>
  <si>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</si>
  <si>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</si>
  <si>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</si>
  <si>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</si>
  <si>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</si>
  <si>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</si>
  <si>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</si>
  <si>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</si>
  <si>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</si>
  <si>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</si>
  <si>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</si>
  <si>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</si>
  <si>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</si>
  <si>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</si>
  <si>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</si>
  <si>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</si>
  <si>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</si>
  <si>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</si>
  <si>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</si>
  <si>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</si>
  <si>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</si>
  <si>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</si>
  <si>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</si>
  <si>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</si>
  <si>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</si>
  <si>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</si>
  <si>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</si>
  <si>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</si>
  <si>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</si>
  <si>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</si>
  <si>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</si>
  <si>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</si>
  <si>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</si>
  <si>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</si>
  <si>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</si>
  <si>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</si>
  <si>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</si>
  <si>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</si>
  <si>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</si>
  <si>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</si>
  <si>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</si>
  <si>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</si>
  <si>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</si>
  <si>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</si>
  <si>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</si>
  <si>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</si>
  <si>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</si>
  <si>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</si>
  <si>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</si>
  <si>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</si>
  <si>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</si>
  <si>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</si>
  <si>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</si>
  <si>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</si>
  <si>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</si>
  <si>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</si>
  <si>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</si>
  <si>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</si>
  <si>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</si>
  <si>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</si>
  <si>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</si>
  <si>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</si>
  <si>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</si>
  <si>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</si>
  <si>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</si>
  <si>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</si>
  <si>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</si>
  <si>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</si>
  <si>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</si>
  <si>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</si>
  <si>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</si>
  <si>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</si>
  <si>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</si>
  <si>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</si>
  <si>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</si>
  <si>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</si>
  <si>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</si>
  <si>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</si>
  <si>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</si>
  <si>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</si>
  <si>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</si>
  <si>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</si>
  <si>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</si>
  <si>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</si>
  <si>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</si>
  <si>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</si>
  <si>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</si>
  <si>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</si>
  <si>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</si>
  <si>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</si>
  <si>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</si>
  <si>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</si>
  <si>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</si>
  <si>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</si>
  <si>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</si>
  <si>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</si>
  <si>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</si>
  <si>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</si>
  <si>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</si>
  <si>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</si>
  <si>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</si>
  <si>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</si>
  <si>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</si>
  <si>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</si>
  <si>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</si>
  <si>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</si>
  <si>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</si>
  <si>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</si>
  <si>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</si>
  <si>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</si>
  <si>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</si>
  <si>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</si>
  <si>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</si>
  <si>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</si>
  <si>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</si>
  <si>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</si>
  <si>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</si>
  <si>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</si>
  <si>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</si>
  <si>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</si>
  <si>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</si>
  <si>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</si>
  <si>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</si>
  <si>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</si>
  <si>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</si>
  <si>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</si>
  <si>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</si>
  <si>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</si>
  <si>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</si>
  <si>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</si>
  <si>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</si>
  <si>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</si>
  <si>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</si>
  <si>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</si>
  <si>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</si>
  <si>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</si>
  <si>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</si>
  <si>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</si>
  <si>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</si>
  <si>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</si>
  <si>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</si>
  <si>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</si>
  <si>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</si>
  <si>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</si>
  <si>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</si>
  <si>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</si>
  <si>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</si>
  <si>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</si>
  <si>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</si>
  <si>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</si>
  <si>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</si>
  <si>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</si>
  <si>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</si>
  <si>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</si>
  <si>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</si>
  <si>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</si>
  <si>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</si>
  <si>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</si>
  <si>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</si>
  <si>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</si>
  <si>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</si>
  <si>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</si>
  <si>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</si>
  <si>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</si>
  <si>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</si>
  <si>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</si>
  <si>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</si>
  <si>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</si>
  <si>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</si>
  <si>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</si>
  <si>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</si>
  <si>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</si>
  <si>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</si>
  <si>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</si>
  <si>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</si>
  <si>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</si>
  <si>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</si>
  <si>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</si>
  <si>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</si>
  <si>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</si>
  <si>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</si>
  <si>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</si>
  <si>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</si>
  <si>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</si>
  <si>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</si>
  <si>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</si>
  <si>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</si>
  <si>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</si>
  <si>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</si>
  <si>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</si>
  <si>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</si>
  <si>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</si>
  <si>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</si>
  <si>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</si>
  <si>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</si>
  <si>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</si>
  <si>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</si>
  <si>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</si>
  <si>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</si>
  <si>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</si>
  <si>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</si>
  <si>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</si>
  <si>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</si>
  <si>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</si>
  <si>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</si>
  <si>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</si>
  <si>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</si>
  <si>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</si>
  <si>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</si>
  <si>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</si>
  <si>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</si>
  <si>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</si>
  <si>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</si>
  <si>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</si>
  <si>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</si>
  <si>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</si>
  <si>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</si>
  <si>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</si>
  <si>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</si>
  <si>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</si>
  <si>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</si>
  <si>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</si>
  <si>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</si>
  <si>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</si>
  <si>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</si>
  <si>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</si>
  <si>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</si>
  <si>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</si>
  <si>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</si>
  <si>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</si>
  <si>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</si>
  <si>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</si>
  <si>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</si>
  <si>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</si>
  <si>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</si>
  <si>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</si>
  <si>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</si>
  <si>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</si>
  <si>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</si>
  <si>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</si>
  <si>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</si>
  <si>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</si>
  <si>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</si>
  <si>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</si>
  <si>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</si>
  <si>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</si>
  <si>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</si>
  <si>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</si>
  <si>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</si>
  <si>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</si>
  <si>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</si>
  <si>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</si>
  <si>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</si>
  <si>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</si>
  <si>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</si>
  <si>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</si>
  <si>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</si>
  <si>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</si>
  <si>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</si>
  <si>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</si>
  <si>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</si>
  <si>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</si>
  <si>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</si>
  <si>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</si>
  <si>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</si>
  <si>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</si>
  <si>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</si>
  <si>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</si>
  <si>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</si>
  <si>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</si>
  <si>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</si>
  <si>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</si>
  <si>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</si>
  <si>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</si>
  <si>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</si>
  <si>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</si>
  <si>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</si>
  <si>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</si>
  <si>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</si>
  <si>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</si>
  <si>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</si>
  <si>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</si>
  <si>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</si>
  <si>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</si>
  <si>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</si>
  <si>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</si>
  <si>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</si>
  <si>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</si>
  <si>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</si>
  <si>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</si>
  <si>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</si>
  <si>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</si>
  <si>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</si>
  <si>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</si>
  <si>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</si>
  <si>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</si>
  <si>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</si>
  <si>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</si>
  <si>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</si>
  <si>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</si>
  <si>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</si>
  <si>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</si>
  <si>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</si>
  <si>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</si>
  <si>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</si>
  <si>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</si>
  <si>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</si>
  <si>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</si>
  <si>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</si>
  <si>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</si>
  <si>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</si>
  <si>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</si>
  <si>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</si>
  <si>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</si>
  <si>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</si>
  <si>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</si>
  <si>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</si>
  <si>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</si>
  <si>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</si>
  <si>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</si>
  <si>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</si>
  <si>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</si>
  <si>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</si>
  <si>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</si>
  <si>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</si>
  <si>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</si>
  <si>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</si>
  <si>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</si>
  <si>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</si>
  <si>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</si>
  <si>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</si>
  <si>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</si>
  <si>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</si>
  <si>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</si>
  <si>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</si>
  <si>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</si>
  <si>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</si>
  <si>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</si>
  <si>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</si>
  <si>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</si>
  <si>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</si>
  <si>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</si>
  <si>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</si>
  <si>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</si>
  <si>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</si>
  <si>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</si>
  <si>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</si>
  <si>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</si>
  <si>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</si>
  <si>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</si>
  <si>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</si>
  <si>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</si>
  <si>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</si>
  <si>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</si>
  <si>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</si>
  <si>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</si>
  <si>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</si>
  <si>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</si>
  <si>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</si>
  <si>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</si>
  <si>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</si>
  <si>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</si>
  <si>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</si>
  <si>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</si>
  <si>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</si>
  <si>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</si>
  <si>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</si>
  <si>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</si>
  <si>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</si>
  <si>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</si>
  <si>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</si>
  <si>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</si>
  <si>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</si>
  <si>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</si>
  <si>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</si>
  <si>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</si>
  <si>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</si>
  <si>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</si>
  <si>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</si>
  <si>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</si>
  <si>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</si>
  <si>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</si>
  <si>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</si>
  <si>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</si>
  <si>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</si>
  <si>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</si>
  <si>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</si>
  <si>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</si>
  <si>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</si>
  <si>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</si>
  <si>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</si>
  <si>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</si>
  <si>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</si>
  <si>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</si>
  <si>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</si>
  <si>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</si>
  <si>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</si>
  <si>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</si>
  <si>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</si>
  <si>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</si>
  <si>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</si>
  <si>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</si>
  <si>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</si>
  <si>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</si>
  <si>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</si>
  <si>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</si>
  <si>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</si>
  <si>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</si>
  <si>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</si>
  <si>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</si>
  <si>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</si>
  <si>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</si>
  <si>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</si>
  <si>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</si>
  <si>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</si>
  <si>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</si>
  <si>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</si>
  <si>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</si>
  <si>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</si>
  <si>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</si>
  <si>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</si>
  <si>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</si>
  <si>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</si>
  <si>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</si>
  <si>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</si>
  <si>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</si>
  <si>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</si>
  <si>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</si>
  <si>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</si>
  <si>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</si>
  <si>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</si>
  <si>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</si>
  <si>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</si>
  <si>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</si>
  <si>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</si>
  <si>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</si>
  <si>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</si>
  <si>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</si>
  <si>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</si>
  <si>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</si>
  <si>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</si>
  <si>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</si>
  <si>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</si>
  <si>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</si>
  <si>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</si>
  <si>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</si>
  <si>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</si>
  <si>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</si>
  <si>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</si>
  <si>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</si>
  <si>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</si>
  <si>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</si>
  <si>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</si>
  <si>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</si>
  <si>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</si>
  <si>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</si>
  <si>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</si>
  <si>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</si>
  <si>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</si>
  <si>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</si>
  <si>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</si>
  <si>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</si>
  <si>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</si>
  <si>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</si>
  <si>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</si>
  <si>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</si>
  <si>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</si>
  <si>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</si>
  <si>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</si>
  <si>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</si>
  <si>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</si>
  <si>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</si>
  <si>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</si>
  <si>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</si>
  <si>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</si>
  <si>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</si>
  <si>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</si>
  <si>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</si>
  <si>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</si>
  <si>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</si>
  <si>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</si>
  <si>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</si>
  <si>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</si>
  <si>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</si>
  <si>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</si>
  <si>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</si>
  <si>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</si>
  <si>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</si>
  <si>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</si>
  <si>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</si>
  <si>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</si>
  <si>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</si>
  <si>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</si>
  <si>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</si>
  <si>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</si>
  <si>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</si>
  <si>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</si>
  <si>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</si>
  <si>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</si>
  <si>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</si>
  <si>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</si>
  <si>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</si>
  <si>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</si>
  <si>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</si>
  <si>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</si>
  <si>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</si>
  <si>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</si>
  <si>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</si>
  <si>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</si>
  <si>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</si>
  <si>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</si>
  <si>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</si>
  <si>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</si>
  <si>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</si>
  <si>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</si>
  <si>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</si>
  <si>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</si>
  <si>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</si>
  <si>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</si>
  <si>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</si>
  <si>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</si>
  <si>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</si>
  <si>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</si>
  <si>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</si>
  <si>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</si>
  <si>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</si>
  <si>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</si>
  <si>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</si>
  <si>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</si>
  <si>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</si>
  <si>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</si>
  <si>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</si>
  <si>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</si>
  <si>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</si>
  <si>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</si>
  <si>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</si>
  <si>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</si>
  <si>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</si>
  <si>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</si>
  <si>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</si>
  <si>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</si>
  <si>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</si>
  <si>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</si>
  <si>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</si>
  <si>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</si>
  <si>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</si>
  <si>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</si>
  <si>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</si>
  <si>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</si>
  <si>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</si>
  <si>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</si>
  <si>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</si>
  <si>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</si>
  <si>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</si>
  <si>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</si>
  <si>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</si>
  <si>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</si>
  <si>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</si>
  <si>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</si>
  <si>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</si>
  <si>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</si>
  <si>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</si>
  <si>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</si>
  <si>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</si>
  <si>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</si>
  <si>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</si>
  <si>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</si>
  <si>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</si>
  <si>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</si>
  <si>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</si>
  <si>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</si>
  <si>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</si>
  <si>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</si>
  <si>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</si>
  <si>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</si>
  <si>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</si>
  <si>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</si>
  <si>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</si>
  <si>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</si>
  <si>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</si>
  <si>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</si>
  <si>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</si>
  <si>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</si>
  <si>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</si>
  <si>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</si>
  <si>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</si>
  <si>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</si>
  <si>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</si>
  <si>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</si>
  <si>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</si>
  <si>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</si>
  <si>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</si>
  <si>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</si>
  <si>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</si>
  <si>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</si>
  <si>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</si>
  <si>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</si>
  <si>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</si>
  <si>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</si>
  <si>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</si>
  <si>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</si>
  <si>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</si>
  <si>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</si>
  <si>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</si>
  <si>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</si>
  <si>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</si>
  <si>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</si>
  <si>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</si>
  <si>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</si>
  <si>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</si>
  <si>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</si>
  <si>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</si>
  <si>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</si>
  <si>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</si>
  <si>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</si>
  <si>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</si>
  <si>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</si>
  <si>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</si>
  <si>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</si>
  <si>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</si>
  <si>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</si>
  <si>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</si>
  <si>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</si>
  <si>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</si>
  <si>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</si>
  <si>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</si>
  <si>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</si>
  <si>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</si>
  <si>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</si>
  <si>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</si>
  <si>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</si>
  <si>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</si>
  <si>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</si>
  <si>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</si>
  <si>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</si>
  <si>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</si>
  <si>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</si>
  <si>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</si>
  <si>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</si>
  <si>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</si>
  <si>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</si>
  <si>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</si>
  <si>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</si>
  <si>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</si>
  <si>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</si>
  <si>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</si>
  <si>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</si>
  <si>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</si>
  <si>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</si>
  <si>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</si>
  <si>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</si>
  <si>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</si>
  <si>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</si>
  <si>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</si>
  <si>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</si>
  <si>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</si>
  <si>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</si>
  <si>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</si>
  <si>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</si>
  <si>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</si>
  <si>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</si>
  <si>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</si>
  <si>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</si>
  <si>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</si>
  <si>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</si>
  <si>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</si>
  <si>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</si>
  <si>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</si>
  <si>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</si>
  <si>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</si>
  <si>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</si>
  <si>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</si>
  <si>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</si>
  <si>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</si>
  <si>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</si>
  <si>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</si>
  <si>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</si>
  <si>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</si>
  <si>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</si>
  <si>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</si>
  <si>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</si>
  <si>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</si>
  <si>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</si>
  <si>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</si>
  <si>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</si>
  <si>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</si>
  <si>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</si>
  <si>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</si>
  <si>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</si>
  <si>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</si>
  <si>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</si>
  <si>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</si>
  <si>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</si>
  <si>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</si>
  <si>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</si>
  <si>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</si>
  <si>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</si>
  <si>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</si>
  <si>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</si>
  <si>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</si>
  <si>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</si>
  <si>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</si>
  <si>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</si>
  <si>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</si>
  <si>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</si>
  <si>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</si>
  <si>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</si>
  <si>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</si>
  <si>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</si>
  <si>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</si>
  <si>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</si>
  <si>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</si>
  <si>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</si>
  <si>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</si>
  <si>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</si>
  <si>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</si>
  <si>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</si>
  <si>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</si>
  <si>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</si>
  <si>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</si>
  <si>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</si>
  <si>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</si>
  <si>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</si>
  <si>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</si>
  <si>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</si>
  <si>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</si>
  <si>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</si>
  <si>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</si>
  <si>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</si>
  <si>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</si>
  <si>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</si>
  <si>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</si>
  <si>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</si>
  <si>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</si>
  <si>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</si>
  <si>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</si>
  <si>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</si>
  <si>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</si>
  <si>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</si>
  <si>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</si>
  <si>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</si>
  <si>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</si>
  <si>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</si>
  <si>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</si>
  <si>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</si>
  <si>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</si>
  <si>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</si>
  <si>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</si>
  <si>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</si>
  <si>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</si>
  <si>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</si>
  <si>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</si>
  <si>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</si>
  <si>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</si>
  <si>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</si>
  <si>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</si>
  <si>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</si>
  <si>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</si>
  <si>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</si>
  <si>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</si>
  <si>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</si>
  <si>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</si>
  <si>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</si>
  <si>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</si>
  <si>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</si>
  <si>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</si>
  <si>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</si>
  <si>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</si>
  <si>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</si>
  <si>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</si>
  <si>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</si>
  <si>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</si>
  <si>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</si>
  <si>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</si>
  <si>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</si>
  <si>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</si>
  <si>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</si>
  <si>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</si>
  <si>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</si>
  <si>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</si>
  <si>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</si>
  <si>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</si>
  <si>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</si>
  <si>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</si>
  <si>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</si>
  <si>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</si>
  <si>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</si>
  <si>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</si>
  <si>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</si>
  <si>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</si>
  <si>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</si>
  <si>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</si>
  <si>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</si>
  <si>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</si>
  <si>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</si>
  <si>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</si>
  <si>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</si>
  <si>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</si>
  <si>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</si>
  <si>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</si>
  <si>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</si>
  <si>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</si>
  <si>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</si>
  <si>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</si>
  <si>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</si>
  <si>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</si>
  <si>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</si>
  <si>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</si>
  <si>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</si>
  <si>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</si>
  <si>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</si>
  <si>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</si>
  <si>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</si>
  <si>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</si>
  <si>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</si>
  <si>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</si>
  <si>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</si>
  <si>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</si>
  <si>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</si>
  <si>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</si>
  <si>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</si>
  <si>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</si>
  <si>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</si>
  <si>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</si>
  <si>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</si>
  <si>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</si>
  <si>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</si>
  <si>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</si>
  <si>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</si>
  <si>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</si>
  <si>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</si>
  <si>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</si>
  <si>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</si>
  <si>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</si>
  <si>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</si>
  <si>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</si>
  <si>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</si>
  <si>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</si>
  <si>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</si>
  <si>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</si>
  <si>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</si>
  <si>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</si>
  <si>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</si>
  <si>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</si>
  <si>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</si>
  <si>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</si>
  <si>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</si>
  <si>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</si>
  <si>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</si>
  <si>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</si>
  <si>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</si>
  <si>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</si>
  <si>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</si>
  <si>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</si>
  <si>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</si>
  <si>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</si>
  <si>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</si>
  <si>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</si>
  <si>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</si>
  <si>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</si>
  <si>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</si>
  <si>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</si>
  <si>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</si>
  <si>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</si>
  <si>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</si>
  <si>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</si>
  <si>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</si>
  <si>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</si>
  <si>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</si>
  <si>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</si>
  <si>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</si>
  <si>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</si>
  <si>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</si>
  <si>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</si>
  <si>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</si>
  <si>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</si>
  <si>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</si>
  <si>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</si>
  <si>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</si>
  <si>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</si>
  <si>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</si>
  <si>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</si>
  <si>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</si>
  <si>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</si>
  <si>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</si>
  <si>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</si>
  <si>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</si>
  <si>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</si>
  <si>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</si>
  <si>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</si>
  <si>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</si>
  <si>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</si>
  <si>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</si>
  <si>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</si>
  <si>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</si>
  <si>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</si>
  <si>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</si>
  <si>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</si>
  <si>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</si>
  <si>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</si>
  <si>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</si>
  <si>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</si>
  <si>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</si>
  <si>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</si>
  <si>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</si>
  <si>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</si>
  <si>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</si>
  <si>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</si>
  <si>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</si>
  <si>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</si>
  <si>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</si>
  <si>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</si>
  <si>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</si>
  <si>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</si>
  <si>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</si>
  <si>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</si>
  <si>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</si>
  <si>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</si>
  <si>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</si>
  <si>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</si>
  <si>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</si>
  <si>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</si>
  <si>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</si>
  <si>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</si>
  <si>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</si>
  <si>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</si>
  <si>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</si>
  <si>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</si>
  <si>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</si>
  <si>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</si>
  <si>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</si>
  <si>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</si>
  <si>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</si>
  <si>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</si>
  <si>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</si>
  <si>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</si>
  <si>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</si>
  <si>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</si>
  <si>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</si>
  <si>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</si>
  <si>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</si>
  <si>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</si>
  <si>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</si>
  <si>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</si>
  <si>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</si>
  <si>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</si>
  <si>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</si>
  <si>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</si>
  <si>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</si>
  <si>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</si>
  <si>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</si>
  <si>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</si>
  <si>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</si>
  <si>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</si>
  <si>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</si>
  <si>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</si>
  <si>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</si>
  <si>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</si>
  <si>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</si>
  <si>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</si>
  <si>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</si>
  <si>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</si>
  <si>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</si>
  <si>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</si>
  <si>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</si>
  <si>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</si>
  <si>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</si>
  <si>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</si>
  <si>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</si>
  <si>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</si>
  <si>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</si>
  <si>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</si>
  <si>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</si>
  <si>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</si>
  <si>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</si>
  <si>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</si>
  <si>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</si>
  <si>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</si>
  <si>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</si>
  <si>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</si>
  <si>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</si>
  <si>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</si>
  <si>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</si>
  <si>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</si>
  <si>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</si>
  <si>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</si>
  <si>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</si>
  <si>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</si>
  <si>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</si>
  <si>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</si>
  <si>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</si>
  <si>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</si>
  <si>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</si>
  <si>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</si>
  <si>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</si>
  <si>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</si>
  <si>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</si>
  <si>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</si>
  <si>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</si>
  <si>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</si>
  <si>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</si>
  <si>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</si>
  <si>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</si>
  <si>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</si>
  <si>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</si>
  <si>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</si>
  <si>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</si>
  <si>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</si>
  <si>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</si>
  <si>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</si>
  <si>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</si>
  <si>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</si>
  <si>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</si>
  <si>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</si>
  <si>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</si>
  <si>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</si>
  <si>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</si>
  <si>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</si>
  <si>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</si>
  <si>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</si>
  <si>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</si>
  <si>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</si>
  <si>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</si>
  <si>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</si>
  <si>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</si>
  <si>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</si>
  <si>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</si>
  <si>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</si>
  <si>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</si>
  <si>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</si>
  <si>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</si>
  <si>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</si>
  <si>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</si>
  <si>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</si>
  <si>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</si>
  <si>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</si>
  <si>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</si>
  <si>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</si>
  <si>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</si>
  <si>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</si>
  <si>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</si>
  <si>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</si>
  <si>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</si>
  <si>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</si>
  <si>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</si>
  <si>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</si>
  <si>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</si>
  <si>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</si>
  <si>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</si>
  <si>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</si>
  <si>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</si>
  <si>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</si>
  <si>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</si>
  <si>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</si>
  <si>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</si>
  <si>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</si>
  <si>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</si>
  <si>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</si>
  <si>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</si>
  <si>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</si>
  <si>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</si>
  <si>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</si>
  <si>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</si>
  <si>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</si>
  <si>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</si>
  <si>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</si>
  <si>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</si>
  <si>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</si>
  <si>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</si>
  <si>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</si>
  <si>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</si>
  <si>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</si>
  <si>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</si>
  <si>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</si>
  <si>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</si>
  <si>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</si>
  <si>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</si>
  <si>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</si>
  <si>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</si>
  <si>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</si>
  <si>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</si>
  <si>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</si>
  <si>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</si>
  <si>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</si>
  <si>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</si>
  <si>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</si>
  <si>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</si>
  <si>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</si>
  <si>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</si>
  <si>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</si>
  <si>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</si>
  <si>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</si>
  <si>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</si>
  <si>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</si>
  <si>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</si>
  <si>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</si>
  <si>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</si>
  <si>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</si>
  <si>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</si>
  <si>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</si>
  <si>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</si>
  <si>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</si>
  <si>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</si>
  <si>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</si>
  <si>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</si>
  <si>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</si>
  <si>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</si>
  <si>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</si>
  <si>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</si>
  <si>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</si>
  <si>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</si>
  <si>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</si>
  <si>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</si>
  <si>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</si>
  <si>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</si>
  <si>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</si>
  <si>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</si>
  <si>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</si>
  <si>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</si>
  <si>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</si>
  <si>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</si>
  <si>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</si>
  <si>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</si>
  <si>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</si>
  <si>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</si>
  <si>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</si>
  <si>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</si>
  <si>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</si>
  <si>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</si>
  <si>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</si>
  <si>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</si>
  <si>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</si>
  <si>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</si>
  <si>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</si>
  <si>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</si>
  <si>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</si>
  <si>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</si>
  <si>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</si>
  <si>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</si>
  <si>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</si>
  <si>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</si>
  <si>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</si>
  <si>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</si>
  <si>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</si>
  <si>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</si>
  <si>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</si>
  <si>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</si>
  <si>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</si>
  <si>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</si>
  <si>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</si>
  <si>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</si>
  <si>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</si>
  <si>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</si>
  <si>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</si>
  <si>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</si>
  <si>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</si>
  <si>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</si>
  <si>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</si>
  <si>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</si>
  <si>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</si>
  <si>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</si>
  <si>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</si>
  <si>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</si>
  <si>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</si>
  <si>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</si>
  <si>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</si>
  <si>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</si>
  <si>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</si>
  <si>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</si>
  <si>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</si>
  <si>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</si>
  <si>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</si>
  <si>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</si>
  <si>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</si>
  <si>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</si>
  <si>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</si>
  <si>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</si>
  <si>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</si>
  <si>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</si>
  <si>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</si>
  <si>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</si>
  <si>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</si>
  <si>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</si>
  <si>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</si>
  <si>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</si>
  <si>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</si>
  <si>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</si>
  <si>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</si>
  <si>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</si>
  <si>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</si>
  <si>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</si>
  <si>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</si>
  <si>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</si>
  <si>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</si>
  <si>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</si>
  <si>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</si>
  <si>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</si>
  <si>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</si>
  <si>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</si>
  <si>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</si>
  <si>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</si>
  <si>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</si>
  <si>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</si>
  <si>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</si>
  <si>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</si>
  <si>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</si>
  <si>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</si>
  <si>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</si>
  <si>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</si>
  <si>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</si>
  <si>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</si>
  <si>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</si>
  <si>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</si>
  <si>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</si>
  <si>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</si>
  <si>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</si>
  <si>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</si>
  <si>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</si>
  <si>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</si>
  <si>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</si>
  <si>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</si>
  <si>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</si>
  <si>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</si>
  <si>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</si>
  <si>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</si>
  <si>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</si>
  <si>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</si>
  <si>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</si>
  <si>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</si>
  <si>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</si>
  <si>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</si>
  <si>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</si>
  <si>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</si>
  <si>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</si>
  <si>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</si>
  <si>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</si>
  <si>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</si>
  <si>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</si>
  <si>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</si>
  <si>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</si>
  <si>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</si>
  <si>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</si>
  <si>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</si>
  <si>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</si>
  <si>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</si>
  <si>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</si>
  <si>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</si>
  <si>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</si>
  <si>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</si>
  <si>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</si>
  <si>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</si>
  <si>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</si>
  <si>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</si>
  <si>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</si>
  <si>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</si>
  <si>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</si>
  <si>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</si>
  <si>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</si>
  <si>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</si>
  <si>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</si>
  <si>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</si>
  <si>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</si>
  <si>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</si>
  <si>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</si>
  <si>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</si>
  <si>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</si>
  <si>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</si>
  <si>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</si>
  <si>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</si>
  <si>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</si>
  <si>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</si>
  <si>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</si>
  <si>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</si>
  <si>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</si>
  <si>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</si>
  <si>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</si>
  <si>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</si>
  <si>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</si>
  <si>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</si>
  <si>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</si>
  <si>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</si>
  <si>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</si>
  <si>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</si>
  <si>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</si>
  <si>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</si>
  <si>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</si>
  <si>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</si>
  <si>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</si>
  <si>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</si>
  <si>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</si>
  <si>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</si>
  <si>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</si>
  <si>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</si>
  <si>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</si>
  <si>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</si>
  <si>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</si>
  <si>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</si>
  <si>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</si>
  <si>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</si>
  <si>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</si>
  <si>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</si>
  <si>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</si>
  <si>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</si>
  <si>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</si>
  <si>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</si>
  <si>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</si>
  <si>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</si>
  <si>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</si>
  <si>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</si>
  <si>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</si>
  <si>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</si>
  <si>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</si>
  <si>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</si>
  <si>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</si>
  <si>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</si>
  <si>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</si>
  <si>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</si>
  <si>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</si>
  <si>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</si>
  <si>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</si>
  <si>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</si>
  <si>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</si>
  <si>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</si>
  <si>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</si>
  <si>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</si>
  <si>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</si>
  <si>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</si>
  <si>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</si>
  <si>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</si>
  <si>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</si>
  <si>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</si>
  <si>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</si>
  <si>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</si>
  <si>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</si>
  <si>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</si>
  <si>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</si>
  <si>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</si>
  <si>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</si>
  <si>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</si>
  <si>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</si>
  <si>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</si>
  <si>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</si>
  <si>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</si>
  <si>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</si>
  <si>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</si>
  <si>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</si>
  <si>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</si>
  <si>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</si>
  <si>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</si>
  <si>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</si>
  <si>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</si>
  <si>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</si>
  <si>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</si>
  <si>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</si>
  <si>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</si>
  <si>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</si>
  <si>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</si>
  <si>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</si>
  <si>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</si>
  <si>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</si>
  <si>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</si>
  <si>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</si>
  <si>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</si>
  <si>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</si>
  <si>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</si>
  <si>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</si>
  <si>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</si>
  <si>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</si>
  <si>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</si>
  <si>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</si>
  <si>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</si>
  <si>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</si>
  <si>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</si>
  <si>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</si>
  <si>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</si>
  <si>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</si>
  <si>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</si>
  <si>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</si>
  <si>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</si>
  <si>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</si>
  <si>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</si>
  <si>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</si>
  <si>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</si>
  <si>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</si>
  <si>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</si>
  <si>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</si>
  <si>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</si>
  <si>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</si>
  <si>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</si>
  <si>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</si>
  <si>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</si>
  <si>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</si>
  <si>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</si>
  <si>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</si>
  <si>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</si>
  <si>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</si>
  <si>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</si>
  <si>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</si>
  <si>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</si>
  <si>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</si>
  <si>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</si>
  <si>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</si>
  <si>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</si>
  <si>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</si>
  <si>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</si>
  <si>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</si>
  <si>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</si>
  <si>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</si>
  <si>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</si>
  <si>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</si>
  <si>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</si>
  <si>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</si>
  <si>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</si>
  <si>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</si>
  <si>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</si>
  <si>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</si>
  <si>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</si>
  <si>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</si>
  <si>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</si>
  <si>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</si>
  <si>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</si>
  <si>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</si>
  <si>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</si>
  <si>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</si>
  <si>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</si>
  <si>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</si>
  <si>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</si>
  <si>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</si>
  <si>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</si>
  <si>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</si>
  <si>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</si>
  <si>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</si>
  <si>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</si>
  <si>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</si>
  <si>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</si>
  <si>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</si>
  <si>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</si>
  <si>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</si>
  <si>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</si>
  <si>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</si>
  <si>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</si>
  <si>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</si>
  <si>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</si>
  <si>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</si>
  <si>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</si>
  <si>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</si>
  <si>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</si>
  <si>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</si>
  <si>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</si>
  <si>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</si>
  <si>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</si>
  <si>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</si>
  <si>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</si>
  <si>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</si>
  <si>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</si>
  <si>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</si>
  <si>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</si>
  <si>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</si>
  <si>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</si>
  <si>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</si>
  <si>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</si>
  <si>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</si>
  <si>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</si>
  <si>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</si>
  <si>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</si>
  <si>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</si>
  <si>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</si>
  <si>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</si>
  <si>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</si>
  <si>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</si>
  <si>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</si>
  <si>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</si>
  <si>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</si>
  <si>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</si>
  <si>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</si>
  <si>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</si>
  <si>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</si>
  <si>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</si>
  <si>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</si>
  <si>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</si>
  <si>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</si>
  <si>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</si>
  <si>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</si>
  <si>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</si>
  <si>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</si>
  <si>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</si>
  <si>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</si>
  <si>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</si>
  <si>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</si>
  <si>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</si>
  <si>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</si>
  <si>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</si>
  <si>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</si>
  <si>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</si>
  <si>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</si>
  <si>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</si>
  <si>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</si>
  <si>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</si>
  <si>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</si>
  <si>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</si>
  <si>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</si>
  <si>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</si>
  <si>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</si>
  <si>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</si>
  <si>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</si>
  <si>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</si>
  <si>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</si>
  <si>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</si>
  <si>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</si>
  <si>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</si>
  <si>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</si>
  <si>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</si>
  <si>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</si>
  <si>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</si>
  <si>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</si>
  <si>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</si>
  <si>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</si>
  <si>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</si>
  <si>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</si>
  <si>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</si>
  <si>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</si>
  <si>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</si>
  <si>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</si>
  <si>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</si>
  <si>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</si>
  <si>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</si>
  <si>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</si>
  <si>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</si>
  <si>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</si>
  <si>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</si>
  <si>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</si>
  <si>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</si>
  <si>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</si>
  <si>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</si>
  <si>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</si>
  <si>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</si>
  <si>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</si>
  <si>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</si>
  <si>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</si>
  <si>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</si>
  <si>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</si>
  <si>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</si>
  <si>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</si>
  <si>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</si>
  <si>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</si>
  <si>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</si>
  <si>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</si>
  <si>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</si>
  <si>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</si>
  <si>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</si>
  <si>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</si>
  <si>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</si>
  <si>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</si>
  <si>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</si>
  <si>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</si>
  <si>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</si>
  <si>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</si>
  <si>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</si>
  <si>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</si>
  <si>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</si>
  <si>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</si>
  <si>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</si>
  <si>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</si>
  <si>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</si>
  <si>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</si>
  <si>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</si>
  <si>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</si>
  <si>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</si>
  <si>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</si>
  <si>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</si>
  <si>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</si>
  <si>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</si>
  <si>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</si>
  <si>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</si>
  <si>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</si>
  <si>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</si>
  <si>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</si>
  <si>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</si>
  <si>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</si>
  <si>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</si>
  <si>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</si>
  <si>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</si>
  <si>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</si>
  <si>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</si>
  <si>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</si>
  <si>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</si>
  <si>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</si>
  <si>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</si>
  <si>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</si>
  <si>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</si>
  <si>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</si>
  <si>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</si>
  <si>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</si>
  <si>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</si>
  <si>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</si>
  <si>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</si>
  <si>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</si>
  <si>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</si>
  <si>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</si>
  <si>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</si>
  <si>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</si>
  <si>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</si>
  <si>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</si>
  <si>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</si>
  <si>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</si>
  <si>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</si>
  <si>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</si>
  <si>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</si>
  <si>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</si>
  <si>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</si>
  <si>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</si>
  <si>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</si>
  <si>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</si>
  <si>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</si>
  <si>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</si>
  <si>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</si>
  <si>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</si>
  <si>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</si>
  <si>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</si>
  <si>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</si>
  <si>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</si>
  <si>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</si>
  <si>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</si>
  <si>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</si>
  <si>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</si>
  <si>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</si>
  <si>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</si>
  <si>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</si>
  <si>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</si>
  <si>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</si>
  <si>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</si>
  <si>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</si>
  <si>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</si>
  <si>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</si>
  <si>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</si>
  <si>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</si>
  <si>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</si>
  <si>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</si>
  <si>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</si>
  <si>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</si>
  <si>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</si>
  <si>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</si>
  <si>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</si>
  <si>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</si>
  <si>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</si>
  <si>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</si>
  <si>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</si>
  <si>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</si>
  <si>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</si>
  <si>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</si>
  <si>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</si>
  <si>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</si>
  <si>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</si>
  <si>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</si>
  <si>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</si>
  <si>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</si>
  <si>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</si>
  <si>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</si>
  <si>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</si>
  <si>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</si>
  <si>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</si>
  <si>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</si>
  <si>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</si>
  <si>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</si>
  <si>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</si>
  <si>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</si>
  <si>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</si>
  <si>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</si>
  <si>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</si>
  <si>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</si>
  <si>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</si>
  <si>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</si>
  <si>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</si>
  <si>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</si>
  <si>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</si>
  <si>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</si>
  <si>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</si>
  <si>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</si>
  <si>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</si>
  <si>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</si>
  <si>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</si>
  <si>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</si>
  <si>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</si>
  <si>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</si>
  <si>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</si>
  <si>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</si>
  <si>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</si>
  <si>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</si>
  <si>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</si>
  <si>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</si>
  <si>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</si>
  <si>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</si>
  <si>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</si>
  <si>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</si>
  <si>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</si>
  <si>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</si>
  <si>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</si>
  <si>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</si>
  <si>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</si>
  <si>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</si>
  <si>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</si>
  <si>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</si>
  <si>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</si>
  <si>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</si>
  <si>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</si>
  <si>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</si>
  <si>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</si>
  <si>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</si>
  <si>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</si>
  <si>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</si>
  <si>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</si>
  <si>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</si>
  <si>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</si>
  <si>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</si>
  <si>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</si>
  <si>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</si>
  <si>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</si>
  <si>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</si>
  <si>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</si>
  <si>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</si>
  <si>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</si>
  <si>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</si>
  <si>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</si>
  <si>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</si>
  <si>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</si>
  <si>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</si>
  <si>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</si>
  <si>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</si>
  <si>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</si>
  <si>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</si>
  <si>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</si>
  <si>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</si>
  <si>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</si>
  <si>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</si>
  <si>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</si>
  <si>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</si>
  <si>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</si>
  <si>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</si>
  <si>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</si>
  <si>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</si>
  <si>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</si>
  <si>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</si>
  <si>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</si>
  <si>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</si>
  <si>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</si>
  <si>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</si>
  <si>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</si>
  <si>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</si>
  <si>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</si>
  <si>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</si>
  <si>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</si>
  <si>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</si>
  <si>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</si>
  <si>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</si>
  <si>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</si>
  <si>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</si>
  <si>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</si>
  <si>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</si>
  <si>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</si>
  <si>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</si>
  <si>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</si>
  <si>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</si>
  <si>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</si>
  <si>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</si>
  <si>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</si>
  <si>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</si>
  <si>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</si>
  <si>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</si>
  <si>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</si>
  <si>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</si>
  <si>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</si>
  <si>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</si>
  <si>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</si>
  <si>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</si>
  <si>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</si>
  <si>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</si>
  <si>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</si>
  <si>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</si>
  <si>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</si>
  <si>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</si>
  <si>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</si>
  <si>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</si>
  <si>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</si>
  <si>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</si>
  <si>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</si>
  <si>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</si>
  <si>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</si>
  <si>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</si>
  <si>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</si>
  <si>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</si>
  <si>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</si>
  <si>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</si>
  <si>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</si>
  <si>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</si>
  <si>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</si>
  <si>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</si>
  <si>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</si>
  <si>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</si>
  <si>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</si>
  <si>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</si>
  <si>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</si>
  <si>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</si>
  <si>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</si>
  <si>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</si>
  <si>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</si>
  <si>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</si>
  <si>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</si>
  <si>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</si>
  <si>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</si>
  <si>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</si>
  <si>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</si>
  <si>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</si>
  <si>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</si>
  <si>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</si>
  <si>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</si>
  <si>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</si>
  <si>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</si>
  <si>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</si>
  <si>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</si>
  <si>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</si>
  <si>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</si>
  <si>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</si>
  <si>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</si>
  <si>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</si>
  <si>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</si>
  <si>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</si>
  <si>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</si>
  <si>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</si>
  <si>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</si>
  <si>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</si>
  <si>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</si>
  <si>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</si>
  <si>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</si>
  <si>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</si>
  <si>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</si>
  <si>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</si>
  <si>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</si>
  <si>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</si>
  <si>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</si>
  <si>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</si>
  <si>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</si>
  <si>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</si>
  <si>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</si>
  <si>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</si>
  <si>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</si>
  <si>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</si>
  <si>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</si>
  <si>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</si>
  <si>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</si>
  <si>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</si>
  <si>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</si>
  <si>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</si>
  <si>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</si>
  <si>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</si>
  <si>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</si>
  <si>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</si>
  <si>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</si>
  <si>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</si>
  <si>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</si>
  <si>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</si>
  <si>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</si>
  <si>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</si>
  <si>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</si>
  <si>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</si>
  <si>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</si>
  <si>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</si>
  <si>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</si>
  <si>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</si>
  <si>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</si>
  <si>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</si>
  <si>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</si>
  <si>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</si>
  <si>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</si>
  <si>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</si>
  <si>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</si>
  <si>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</si>
  <si>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</si>
  <si>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</si>
  <si>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</si>
  <si>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</si>
  <si>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</si>
  <si>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</si>
  <si>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</si>
  <si>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</si>
  <si>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</si>
  <si>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</si>
  <si>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</si>
  <si>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</si>
  <si>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</si>
  <si>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</si>
  <si>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</si>
  <si>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</si>
  <si>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</si>
  <si>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</si>
  <si>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</si>
  <si>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</si>
  <si>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</si>
  <si>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</si>
  <si>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</si>
  <si>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</si>
  <si>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</si>
  <si>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</si>
  <si>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</si>
  <si>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</si>
  <si>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</si>
  <si>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</si>
  <si>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</si>
  <si>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</si>
  <si>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</si>
  <si>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</si>
  <si>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</si>
  <si>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</si>
  <si>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</si>
  <si>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</si>
  <si>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</si>
  <si>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</si>
  <si>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</si>
  <si>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</si>
  <si>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</si>
  <si>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</si>
  <si>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</si>
  <si>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</si>
  <si>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</si>
  <si>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</si>
  <si>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</si>
  <si>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</si>
  <si>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</si>
  <si>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</si>
  <si>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</si>
  <si>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</si>
  <si>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</si>
  <si>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</si>
  <si>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</si>
  <si>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</si>
  <si>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</si>
  <si>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</si>
  <si>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</si>
  <si>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</si>
  <si>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</si>
  <si>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</si>
  <si>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</si>
  <si>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</si>
  <si>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</si>
  <si>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</si>
  <si>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</si>
  <si>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</si>
  <si>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</si>
  <si>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</si>
  <si>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</si>
  <si>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</si>
  <si>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</si>
  <si>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</si>
  <si>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</si>
  <si>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</si>
  <si>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</si>
  <si>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</si>
  <si>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</si>
  <si>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</si>
  <si>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</si>
  <si>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</si>
  <si>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</si>
  <si>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</si>
  <si>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</si>
  <si>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</si>
  <si>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</si>
  <si>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</si>
  <si>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</si>
  <si>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</si>
  <si>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</si>
  <si>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</si>
  <si>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</si>
  <si>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</si>
  <si>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</si>
  <si>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</si>
  <si>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</si>
  <si>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</si>
  <si>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</si>
  <si>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</si>
  <si>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</si>
  <si>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</si>
  <si>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</si>
  <si>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</si>
  <si>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</si>
  <si>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</si>
  <si>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</si>
  <si>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</si>
  <si>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</si>
  <si>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</si>
  <si>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</si>
  <si>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</si>
  <si>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</si>
  <si>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</si>
  <si>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</si>
  <si>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</si>
  <si>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</si>
  <si>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</si>
  <si>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</si>
  <si>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</si>
  <si>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</si>
  <si>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</si>
  <si>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</si>
  <si>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</si>
  <si>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</si>
  <si>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</si>
  <si>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</si>
  <si>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</si>
  <si>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</si>
  <si>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</si>
  <si>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</si>
  <si>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</si>
  <si>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</si>
  <si>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</si>
  <si>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</si>
  <si>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</si>
  <si>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</si>
  <si>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</si>
  <si>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</si>
  <si>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</si>
  <si>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</si>
  <si>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</si>
  <si>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</si>
  <si>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</si>
  <si>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</si>
  <si>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</si>
  <si>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</si>
  <si>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</si>
  <si>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</si>
  <si>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</si>
  <si>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</si>
  <si>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</si>
  <si>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</si>
  <si>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</si>
  <si>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</si>
  <si>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</si>
  <si>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</si>
  <si>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</si>
  <si>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</si>
  <si>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</si>
  <si>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</si>
  <si>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</si>
  <si>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</si>
  <si>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</si>
  <si>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</si>
  <si>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</si>
  <si>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</si>
  <si>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</si>
  <si>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</si>
  <si>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</si>
  <si>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</si>
  <si>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</si>
  <si>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</si>
  <si>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</si>
  <si>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</si>
  <si>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</si>
  <si>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</si>
  <si>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</si>
  <si>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</si>
  <si>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</si>
  <si>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</si>
  <si>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</si>
  <si>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</si>
  <si>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</si>
  <si>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</si>
  <si>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</si>
  <si>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</si>
  <si>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</si>
  <si>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</si>
  <si>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</si>
  <si>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</si>
  <si>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</si>
  <si>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</si>
  <si>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</si>
  <si>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</si>
  <si>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</si>
  <si>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</si>
  <si>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</si>
  <si>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</si>
  <si>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</si>
  <si>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</si>
  <si>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</si>
  <si>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</si>
  <si>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</si>
  <si>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</si>
  <si>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</si>
  <si>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</si>
  <si>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</si>
  <si>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</si>
  <si>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</si>
  <si>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</si>
  <si>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</si>
  <si>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</si>
  <si>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</si>
  <si>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</si>
  <si>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</si>
  <si>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</si>
  <si>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</si>
  <si>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</si>
  <si>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</si>
  <si>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</si>
  <si>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</si>
  <si>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</si>
  <si>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</si>
  <si>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</si>
  <si>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</si>
  <si>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</si>
  <si>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</si>
  <si>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</si>
  <si>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</si>
  <si>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</si>
  <si>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</si>
  <si>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</si>
  <si>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</si>
  <si>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</si>
  <si>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</si>
  <si>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</si>
  <si>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</si>
  <si>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</si>
  <si>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</si>
  <si>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</si>
  <si>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</si>
  <si>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</si>
  <si>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</si>
  <si>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</si>
  <si>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</si>
  <si>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</si>
  <si>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</si>
  <si>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</si>
  <si>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</si>
  <si>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</si>
  <si>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</si>
  <si>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</si>
  <si>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</si>
  <si>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</si>
  <si>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</si>
  <si>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</si>
  <si>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</si>
  <si>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</si>
  <si>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</si>
  <si>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</si>
  <si>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</si>
  <si>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</si>
  <si>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</si>
  <si>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</si>
  <si>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</si>
  <si>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</si>
  <si>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</si>
  <si>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</si>
  <si>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</si>
  <si>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</si>
  <si>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</si>
  <si>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</si>
  <si>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</si>
  <si>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</si>
  <si>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</si>
  <si>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</si>
  <si>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</si>
  <si>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</si>
  <si>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</si>
  <si>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</si>
  <si>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</si>
  <si>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</si>
  <si>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</si>
  <si>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</si>
  <si>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</si>
  <si>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</si>
  <si>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</si>
  <si>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</si>
  <si>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</si>
  <si>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</si>
  <si>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</si>
  <si>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</si>
  <si>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</si>
  <si>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</si>
  <si>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</si>
  <si>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</si>
  <si>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</si>
  <si>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</si>
  <si>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</si>
  <si>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</si>
  <si>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</si>
  <si>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</si>
  <si>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</si>
  <si>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</si>
  <si>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</si>
  <si>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</si>
  <si>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</si>
  <si>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</si>
  <si>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</si>
  <si>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</si>
  <si>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</si>
  <si>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</si>
  <si>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</si>
  <si>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</si>
  <si>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</si>
  <si>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</si>
  <si>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</si>
  <si>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</si>
  <si>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</si>
  <si>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</si>
  <si>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</si>
  <si>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</si>
  <si>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</si>
  <si>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</si>
  <si>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</si>
  <si>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</si>
  <si>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</si>
  <si>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</si>
  <si>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</si>
  <si>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</si>
  <si>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</si>
  <si>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</si>
  <si>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</si>
  <si>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</si>
  <si>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</si>
  <si>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</si>
  <si>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</si>
  <si>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</si>
  <si>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</si>
  <si>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</si>
  <si>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</si>
  <si>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</si>
  <si>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</si>
  <si>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</si>
  <si>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</si>
  <si>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</si>
  <si>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</si>
  <si>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</si>
  <si>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</si>
  <si>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</si>
  <si>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</si>
  <si>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</si>
  <si>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</si>
  <si>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</si>
  <si>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</si>
  <si>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</si>
  <si>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</si>
  <si>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</si>
  <si>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</si>
  <si>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</si>
  <si>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</si>
  <si>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</si>
  <si>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</si>
  <si>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</si>
  <si>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</si>
  <si>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</si>
  <si>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</si>
  <si>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</si>
  <si>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</si>
  <si>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</si>
  <si>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</si>
  <si>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</si>
  <si>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</si>
  <si>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</si>
  <si>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</si>
  <si>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</si>
  <si>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</si>
  <si>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</si>
  <si>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</si>
  <si>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</si>
  <si>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</si>
  <si>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</si>
  <si>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</si>
  <si>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</si>
  <si>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</si>
  <si>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</si>
  <si>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</si>
  <si>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</si>
  <si>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</si>
  <si>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</si>
  <si>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</si>
  <si>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</si>
  <si>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</si>
  <si>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</si>
  <si>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</si>
  <si>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</si>
  <si>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</si>
  <si>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</si>
  <si>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</si>
  <si>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</si>
  <si>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</si>
  <si>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</si>
  <si>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</si>
  <si>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</si>
  <si>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</si>
  <si>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</si>
  <si>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</si>
  <si>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</si>
  <si>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</si>
  <si>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</si>
  <si>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</si>
  <si>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</si>
  <si>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</si>
  <si>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</si>
  <si>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</si>
  <si>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</si>
  <si>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</si>
  <si>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</si>
  <si>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</si>
  <si>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</si>
  <si>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</si>
  <si>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</si>
  <si>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</si>
  <si>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</si>
  <si>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</si>
  <si>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</si>
  <si>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</si>
  <si>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</si>
  <si>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</si>
  <si>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</si>
  <si>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</si>
  <si>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</si>
  <si>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</si>
  <si>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</si>
  <si>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</si>
  <si>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</si>
  <si>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</si>
  <si>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</si>
  <si>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</si>
  <si>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</si>
  <si>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</si>
  <si>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</si>
  <si>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</si>
  <si>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</si>
  <si>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</si>
  <si>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</si>
  <si>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</si>
  <si>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</si>
  <si>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</si>
  <si>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</si>
  <si>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</si>
  <si>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</si>
  <si>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</si>
  <si>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</si>
  <si>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</si>
  <si>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</si>
  <si>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</si>
  <si>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</si>
  <si>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</si>
  <si>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</si>
  <si>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</si>
  <si>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</si>
  <si>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</si>
  <si>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</si>
  <si>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</si>
  <si>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</si>
  <si>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</si>
  <si>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</si>
  <si>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</si>
  <si>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</si>
  <si>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</si>
  <si>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</si>
  <si>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</si>
  <si>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</si>
  <si>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</si>
  <si>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</si>
  <si>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</si>
  <si>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</si>
  <si>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</si>
  <si>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</si>
  <si>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</si>
  <si>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</si>
  <si>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</si>
  <si>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</si>
  <si>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</si>
  <si>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</si>
  <si>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</si>
  <si>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</si>
  <si>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</si>
  <si>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</si>
  <si>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</si>
  <si>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</si>
  <si>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</si>
  <si>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</si>
  <si>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</si>
  <si>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</si>
  <si>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</si>
  <si>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</si>
  <si>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</si>
  <si>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</si>
  <si>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</si>
  <si>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</si>
  <si>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</si>
  <si>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</si>
  <si>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</si>
  <si>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</si>
  <si>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</si>
  <si>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</si>
  <si>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</si>
  <si>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</si>
  <si>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</si>
  <si>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</si>
  <si>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</si>
  <si>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</si>
  <si>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</si>
  <si>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</si>
  <si>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</si>
  <si>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</si>
  <si>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</si>
  <si>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</si>
  <si>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</si>
  <si>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</si>
  <si>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</si>
  <si>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</si>
  <si>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</si>
  <si>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</si>
  <si>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</si>
  <si>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</si>
  <si>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</si>
  <si>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</si>
  <si>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</si>
  <si>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</si>
  <si>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</si>
  <si>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</si>
  <si>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</si>
  <si>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</si>
  <si>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</si>
  <si>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</si>
  <si>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</si>
  <si>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</si>
  <si>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</si>
  <si>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</si>
  <si>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</si>
  <si>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</si>
  <si>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</si>
  <si>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</si>
  <si>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</si>
  <si>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</si>
  <si>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</si>
  <si>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</si>
  <si>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</si>
  <si>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</si>
  <si>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</si>
  <si>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</si>
  <si>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</si>
  <si>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</si>
  <si>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</si>
  <si>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</si>
  <si>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</si>
  <si>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</si>
  <si>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</si>
  <si>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</si>
  <si>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</si>
  <si>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</si>
  <si>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</si>
  <si>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</si>
  <si>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</si>
  <si>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</si>
  <si>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</si>
  <si>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</si>
  <si>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</si>
  <si>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</si>
  <si>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</si>
  <si>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</si>
  <si>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</si>
  <si>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</si>
  <si>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</si>
  <si>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</si>
  <si>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</si>
  <si>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</si>
  <si>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</si>
  <si>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</si>
  <si>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</si>
  <si>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</si>
  <si>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</si>
  <si>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</si>
  <si>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</si>
  <si>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</si>
  <si>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</si>
  <si>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</si>
  <si>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</si>
  <si>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</si>
  <si>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</si>
  <si>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</si>
  <si>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</si>
  <si>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</si>
  <si>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</si>
  <si>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</si>
  <si>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</si>
  <si>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</si>
  <si>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</si>
  <si>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</si>
  <si>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</si>
  <si>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</si>
  <si>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</si>
  <si>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</si>
  <si>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</si>
  <si>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</si>
  <si>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</si>
  <si>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</si>
  <si>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</si>
  <si>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</si>
  <si>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</si>
  <si>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</si>
  <si>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</si>
  <si>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</si>
  <si>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</si>
  <si>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</si>
  <si>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</si>
  <si>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</si>
  <si>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</si>
  <si>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</si>
  <si>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</si>
  <si>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</si>
  <si>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</si>
  <si>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</si>
  <si>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</si>
  <si>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</si>
  <si>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</si>
  <si>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</si>
  <si>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</si>
  <si>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</si>
  <si>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</si>
  <si>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</si>
  <si>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</si>
  <si>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</si>
  <si>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</si>
  <si>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</si>
  <si>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</si>
  <si>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</si>
  <si>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</si>
  <si>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</si>
  <si>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</si>
  <si>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</si>
  <si>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</si>
  <si>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</si>
  <si>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</si>
  <si>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</si>
  <si>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</si>
  <si>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</si>
  <si>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</si>
  <si>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</si>
  <si>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</si>
  <si>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</si>
  <si>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</si>
  <si>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</si>
  <si>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</si>
  <si>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</si>
  <si>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</si>
  <si>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</si>
  <si>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</si>
  <si>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</si>
  <si>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</si>
  <si>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</si>
  <si>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</si>
  <si>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</si>
  <si>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</si>
  <si>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</si>
  <si>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</si>
  <si>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</si>
  <si>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</si>
  <si>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</si>
  <si>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</si>
  <si>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</si>
  <si>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</si>
  <si>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</si>
  <si>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</si>
  <si>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</si>
  <si>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</si>
  <si>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</si>
  <si>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</si>
  <si>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</si>
  <si>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</si>
  <si>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</si>
  <si>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</si>
  <si>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</si>
  <si>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</si>
  <si>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</si>
  <si>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</si>
  <si>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</si>
  <si>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</si>
  <si>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</si>
  <si>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</si>
  <si>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</si>
  <si>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</si>
  <si>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</si>
  <si>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</si>
  <si>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</si>
  <si>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</si>
  <si>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</si>
  <si>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</si>
  <si>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</si>
  <si>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</si>
  <si>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</si>
  <si>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</si>
  <si>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</si>
  <si>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</si>
  <si>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</si>
  <si>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</si>
  <si>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</si>
  <si>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</si>
  <si>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</si>
  <si>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</si>
  <si>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</si>
  <si>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</si>
  <si>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</si>
  <si>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</si>
  <si>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</si>
  <si>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</si>
  <si>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</si>
  <si>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</si>
  <si>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</si>
  <si>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</si>
  <si>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</si>
  <si>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</si>
  <si>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</si>
  <si>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</si>
  <si>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</si>
  <si>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</si>
  <si>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</si>
  <si>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</si>
  <si>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</si>
  <si>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</si>
  <si>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</si>
  <si>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</si>
  <si>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</si>
  <si>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</si>
  <si>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</si>
  <si>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</si>
  <si>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</si>
  <si>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</si>
  <si>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</si>
  <si>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</si>
  <si>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</si>
  <si>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</si>
  <si>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</si>
  <si>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</si>
  <si>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</si>
  <si>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</si>
  <si>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</si>
  <si>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</si>
  <si>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</si>
  <si>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</si>
  <si>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</si>
  <si>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</si>
  <si>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</si>
  <si>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</si>
  <si>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</si>
  <si>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</si>
  <si>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</si>
  <si>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</si>
  <si>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</si>
  <si>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</si>
  <si>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</si>
  <si>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</si>
  <si>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</si>
  <si>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</si>
  <si>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</si>
  <si>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</si>
  <si>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</si>
  <si>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</si>
  <si>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</si>
  <si>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</si>
  <si>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</si>
  <si>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</si>
  <si>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</si>
  <si>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</si>
  <si>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</si>
  <si>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</si>
  <si>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</si>
  <si>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</si>
  <si>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</si>
  <si>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</si>
  <si>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</si>
  <si>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</si>
  <si>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</si>
  <si>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</si>
  <si>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</si>
  <si>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</si>
  <si>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</si>
  <si>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</si>
  <si>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</si>
  <si>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</si>
  <si>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</si>
  <si>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</si>
  <si>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</si>
  <si>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</si>
  <si>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</si>
  <si>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</si>
  <si>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</si>
  <si>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</si>
  <si>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</si>
  <si>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</si>
  <si>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</si>
  <si>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</si>
  <si>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</si>
  <si>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</si>
  <si>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</si>
  <si>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</si>
  <si>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</si>
  <si>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</si>
  <si>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</si>
  <si>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</si>
  <si>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</si>
  <si>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</si>
  <si>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</si>
  <si>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</si>
  <si>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</si>
  <si>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</si>
  <si>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</si>
  <si>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</si>
  <si>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</si>
  <si>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</si>
  <si>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</si>
  <si>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</si>
  <si>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</si>
  <si>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</si>
  <si>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</si>
  <si>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</si>
  <si>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</si>
  <si>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</si>
  <si>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</si>
  <si>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</si>
  <si>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</si>
  <si>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</si>
  <si>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</si>
  <si>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</si>
  <si>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</si>
  <si>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</si>
  <si>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</si>
  <si>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</si>
  <si>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</si>
  <si>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</si>
  <si>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</si>
  <si>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</si>
  <si>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</si>
  <si>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</si>
  <si>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</si>
  <si>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</si>
  <si>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</si>
  <si>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</si>
  <si>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</si>
  <si>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</si>
  <si>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</si>
  <si>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</si>
  <si>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</si>
  <si>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</si>
  <si>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</si>
  <si>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</si>
  <si>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</si>
  <si>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</si>
  <si>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</si>
  <si>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</si>
  <si>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</si>
  <si>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</si>
  <si>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</si>
  <si>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</si>
  <si>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</si>
  <si>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</si>
  <si>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</si>
  <si>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</si>
  <si>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</si>
  <si>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</si>
  <si>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</si>
  <si>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</si>
  <si>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</si>
  <si>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</si>
  <si>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</si>
  <si>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</si>
  <si>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</si>
  <si>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</si>
  <si>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</si>
  <si>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</si>
  <si>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</si>
  <si>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</si>
  <si>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</si>
  <si>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</si>
  <si>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</si>
  <si>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</si>
  <si>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</si>
  <si>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</si>
  <si>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</si>
  <si>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</si>
  <si>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</si>
  <si>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</si>
  <si>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</si>
  <si>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</si>
  <si>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</si>
  <si>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</si>
  <si>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</si>
  <si>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</si>
  <si>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</si>
  <si>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</si>
  <si>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</si>
  <si>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</si>
  <si>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</si>
  <si>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</si>
  <si>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</si>
  <si>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</si>
  <si>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</si>
  <si>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</si>
  <si>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</si>
  <si>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</si>
  <si>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</si>
  <si>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</si>
  <si>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</si>
  <si>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</si>
  <si>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</si>
  <si>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</si>
  <si>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</si>
  <si>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</si>
  <si>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</si>
  <si>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</si>
  <si>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</si>
  <si>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</si>
  <si>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</si>
  <si>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</si>
  <si>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</si>
  <si>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</si>
  <si>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</si>
  <si>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</si>
  <si>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</si>
  <si>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</si>
  <si>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</si>
  <si>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</si>
  <si>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</si>
  <si>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</si>
  <si>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</si>
  <si>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</si>
  <si>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</si>
  <si>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</si>
  <si>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</si>
  <si>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</si>
  <si>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</si>
  <si>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</si>
  <si>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</si>
  <si>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</si>
  <si>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</si>
  <si>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</si>
  <si>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</si>
  <si>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</si>
  <si>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</si>
  <si>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</si>
  <si>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</si>
  <si>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</si>
  <si>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</si>
  <si>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</si>
  <si>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</si>
  <si>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</si>
  <si>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</si>
  <si>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</si>
  <si>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</si>
  <si>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</si>
  <si>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</si>
  <si>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</si>
  <si>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</si>
  <si>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</si>
  <si>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</si>
  <si>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</si>
  <si>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</si>
  <si>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</si>
  <si>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</si>
  <si>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</si>
  <si>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</si>
  <si>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</si>
  <si>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</si>
  <si>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</si>
  <si>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</si>
  <si>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</si>
  <si>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</si>
  <si>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</si>
  <si>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</si>
  <si>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</si>
  <si>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</si>
  <si>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</si>
  <si>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</si>
  <si>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</si>
  <si>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</si>
  <si>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</si>
  <si>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</si>
  <si>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</si>
  <si>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</si>
  <si>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</si>
  <si>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</si>
  <si>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</si>
  <si>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</si>
  <si>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</si>
  <si>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</si>
  <si>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</si>
  <si>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</si>
  <si>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</si>
  <si>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</si>
  <si>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</si>
  <si>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</si>
  <si>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</si>
  <si>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</si>
  <si>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</si>
  <si>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</si>
  <si>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</si>
  <si>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</si>
  <si>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</si>
  <si>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</si>
  <si>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</si>
  <si>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</si>
  <si>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</si>
  <si>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</si>
  <si>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</si>
  <si>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</si>
  <si>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</si>
  <si>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</si>
  <si>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</si>
  <si>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</si>
  <si>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</si>
  <si>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</si>
  <si>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</si>
  <si>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</si>
  <si>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</si>
  <si>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</si>
  <si>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</si>
  <si>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</si>
  <si>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</si>
  <si>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</si>
  <si>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</si>
  <si>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</si>
  <si>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</si>
  <si>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</si>
  <si>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</si>
  <si>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</si>
  <si>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</si>
  <si>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</si>
  <si>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</si>
  <si>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</si>
  <si>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</si>
  <si>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</si>
  <si>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</si>
  <si>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</si>
  <si>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</si>
  <si>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</si>
  <si>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</si>
  <si>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</si>
  <si>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</si>
  <si>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</si>
  <si>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</si>
  <si>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</si>
  <si>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</si>
  <si>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</si>
  <si>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</si>
  <si>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</si>
  <si>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</si>
  <si>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</si>
  <si>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</si>
  <si>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</si>
  <si>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</si>
  <si>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</si>
  <si>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</si>
  <si>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</si>
  <si>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</si>
  <si>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</si>
  <si>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</si>
  <si>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</si>
  <si>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</si>
  <si>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</si>
  <si>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</si>
  <si>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</si>
  <si>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</si>
  <si>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</si>
  <si>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</si>
  <si>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</si>
  <si>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</si>
  <si>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</si>
  <si>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</si>
  <si>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</si>
  <si>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</si>
  <si>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</si>
  <si>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</si>
  <si>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</si>
  <si>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</si>
  <si>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</si>
  <si>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</si>
  <si>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</si>
  <si>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</si>
  <si>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</si>
  <si>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</si>
  <si>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</si>
  <si>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</si>
  <si>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</si>
  <si>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</si>
  <si>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</si>
  <si>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</si>
  <si>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</si>
  <si>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</si>
  <si>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</si>
  <si>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</si>
  <si>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</si>
  <si>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</si>
  <si>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</si>
  <si>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</si>
  <si>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</si>
  <si>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</si>
  <si>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</si>
  <si>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</si>
  <si>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</si>
  <si>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</si>
  <si>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</si>
  <si>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</si>
  <si>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</si>
  <si>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</si>
  <si>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</si>
  <si>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</si>
  <si>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</si>
  <si>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</si>
  <si>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</si>
  <si>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</si>
  <si>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</si>
  <si>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</si>
  <si>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</si>
  <si>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</si>
  <si>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</si>
  <si>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</si>
  <si>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</si>
  <si>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</si>
  <si>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</si>
  <si>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</si>
  <si>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</si>
  <si>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</si>
  <si>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</si>
  <si>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</si>
  <si>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</si>
  <si>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</si>
  <si>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</si>
  <si>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</si>
  <si>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</si>
  <si>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</si>
  <si>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</si>
  <si>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</si>
  <si>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</si>
  <si>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</si>
  <si>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</si>
  <si>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</si>
  <si>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</si>
  <si>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</si>
  <si>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</si>
  <si>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</si>
  <si>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</si>
  <si>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</si>
  <si>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</si>
  <si>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</si>
  <si>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</si>
  <si>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</si>
  <si>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</si>
  <si>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</si>
  <si>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</si>
  <si>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</si>
  <si>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</si>
  <si>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</si>
  <si>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</si>
  <si>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</si>
  <si>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</si>
  <si>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</si>
  <si>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</si>
  <si>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</si>
  <si>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</si>
  <si>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</si>
  <si>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</si>
  <si>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</si>
  <si>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</si>
  <si>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</si>
  <si>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</si>
  <si>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</si>
  <si>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</si>
  <si>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</si>
  <si>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</si>
  <si>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</si>
  <si>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</si>
  <si>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</si>
  <si>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</si>
  <si>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</si>
  <si>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</si>
  <si>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</si>
  <si>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</si>
  <si>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</si>
  <si>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</si>
  <si>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</si>
  <si>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</si>
  <si>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</si>
  <si>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</si>
  <si>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</si>
  <si>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</si>
  <si>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</si>
  <si>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</si>
  <si>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</si>
  <si>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</si>
  <si>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</si>
  <si>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</si>
  <si>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</si>
  <si>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</si>
  <si>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</si>
  <si>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</si>
  <si>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</si>
  <si>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</si>
  <si>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</si>
  <si>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</si>
  <si>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</si>
  <si>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</si>
  <si>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</si>
  <si>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</si>
  <si>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</si>
  <si>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</si>
  <si>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</si>
  <si>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</si>
  <si>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</si>
  <si>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</si>
  <si>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</si>
  <si>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</si>
  <si>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</si>
  <si>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</si>
  <si>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</si>
  <si>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</si>
  <si>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</si>
  <si>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</si>
  <si>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</si>
  <si>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</si>
  <si>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</si>
  <si>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</si>
  <si>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</si>
  <si>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</si>
  <si>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</si>
  <si>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</si>
  <si>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</si>
  <si>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</si>
  <si>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</si>
  <si>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</si>
  <si>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</si>
  <si>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</si>
  <si>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</si>
  <si>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</si>
  <si>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</si>
  <si>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</si>
  <si>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</si>
  <si>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</si>
  <si>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</si>
  <si>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</si>
  <si>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</si>
  <si>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</si>
  <si>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</si>
  <si>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</si>
  <si>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</si>
  <si>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</si>
  <si>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</si>
  <si>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</si>
  <si>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</si>
  <si>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</si>
  <si>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</si>
  <si>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</si>
  <si>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</si>
  <si>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</si>
  <si>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</si>
  <si>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</si>
  <si>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</si>
  <si>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</si>
  <si>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</si>
  <si>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</si>
  <si>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</si>
  <si>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</si>
  <si>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</si>
  <si>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</si>
  <si>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</si>
  <si>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</si>
  <si>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</si>
  <si>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</si>
  <si>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</si>
  <si>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</si>
  <si>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</si>
  <si>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</si>
  <si>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</si>
  <si>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</si>
  <si>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</si>
  <si>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</si>
  <si>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</si>
  <si>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</si>
  <si>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</si>
  <si>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</si>
  <si>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</si>
  <si>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</si>
  <si>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</si>
  <si>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</si>
  <si>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</si>
  <si>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</si>
  <si>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</si>
  <si>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</si>
  <si>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</si>
  <si>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</si>
  <si>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</si>
  <si>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</si>
  <si>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</si>
  <si>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</si>
  <si>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</si>
  <si>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</si>
  <si>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</si>
  <si>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</si>
  <si>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</si>
  <si>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</si>
  <si>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</si>
  <si>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</si>
  <si>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</si>
  <si>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</si>
  <si>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</si>
  <si>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</si>
  <si>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</si>
  <si>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</si>
  <si>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</si>
  <si>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</si>
  <si>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</si>
  <si>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</si>
  <si>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</si>
  <si>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</si>
  <si>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</si>
  <si>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</si>
  <si>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</si>
  <si>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</si>
  <si>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</si>
  <si>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</si>
  <si>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</si>
  <si>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</si>
  <si>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</si>
  <si>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</si>
  <si>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</si>
  <si>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</si>
  <si>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</si>
  <si>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</si>
  <si>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</si>
  <si>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</si>
  <si>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</si>
  <si>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</si>
  <si>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</si>
  <si>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</si>
  <si>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</si>
  <si>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</si>
  <si>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</si>
  <si>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</si>
  <si>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</si>
  <si>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</si>
  <si>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</si>
  <si>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</si>
  <si>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</si>
  <si>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</si>
  <si>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</si>
  <si>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</si>
  <si>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</si>
  <si>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</si>
  <si>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</si>
  <si>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</si>
  <si>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</si>
  <si>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</si>
  <si>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</si>
  <si>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</si>
  <si>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</si>
  <si>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</si>
  <si>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</si>
  <si>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</si>
  <si>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</si>
  <si>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</si>
  <si>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</si>
  <si>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</si>
  <si>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</si>
  <si>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</si>
  <si>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</si>
  <si>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</si>
  <si>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</si>
  <si>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</si>
  <si>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</si>
  <si>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</si>
  <si>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</si>
  <si>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</si>
  <si>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</si>
  <si>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</si>
  <si>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</si>
  <si>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</si>
  <si>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</si>
  <si>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</si>
  <si>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</si>
  <si>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</si>
  <si>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</si>
  <si>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</si>
  <si>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</si>
  <si>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</si>
  <si>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</si>
  <si>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</si>
  <si>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</si>
  <si>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</si>
  <si>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</si>
  <si>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</si>
  <si>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</si>
  <si>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</si>
  <si>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</si>
  <si>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</si>
  <si>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</si>
  <si>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</si>
  <si>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</si>
  <si>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</si>
  <si>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</si>
  <si>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</si>
  <si>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</si>
  <si>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</si>
  <si>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</si>
  <si>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</si>
  <si>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</si>
  <si>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</si>
  <si>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</si>
  <si>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</si>
  <si>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</si>
  <si>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</si>
  <si>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</si>
  <si>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</si>
  <si>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</si>
  <si>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</si>
  <si>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</si>
  <si>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</si>
  <si>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</si>
  <si>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</si>
  <si>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</si>
  <si>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</si>
  <si>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</si>
  <si>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</si>
  <si>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</si>
  <si>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</si>
  <si>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</si>
  <si>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</si>
  <si>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</si>
  <si>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</si>
  <si>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</si>
  <si>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</si>
  <si>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</si>
  <si>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</si>
  <si>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</si>
  <si>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</si>
  <si>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</si>
  <si>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</si>
  <si>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</si>
  <si>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</si>
  <si>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</si>
  <si>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</si>
  <si>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</si>
  <si>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</si>
  <si>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</si>
  <si>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</si>
  <si>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</si>
  <si>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</si>
  <si>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</si>
  <si>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</si>
  <si>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</si>
  <si>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</si>
  <si>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</si>
  <si>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</si>
  <si>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</si>
  <si>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</si>
  <si>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</si>
  <si>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</si>
  <si>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</si>
  <si>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</si>
  <si>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</si>
  <si>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</si>
  <si>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</si>
  <si>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</si>
  <si>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</si>
  <si>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</si>
  <si>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</si>
  <si>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</si>
  <si>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</si>
  <si>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</si>
  <si>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</si>
  <si>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</si>
  <si>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</si>
  <si>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</si>
  <si>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</si>
  <si>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</si>
  <si>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</si>
  <si>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</si>
  <si>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</si>
  <si>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</si>
  <si>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</si>
  <si>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</si>
  <si>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</si>
  <si>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</si>
  <si>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</si>
  <si>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</si>
  <si>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</si>
  <si>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</si>
  <si>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</si>
  <si>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</si>
  <si>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</si>
  <si>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</si>
  <si>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</si>
  <si>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</si>
  <si>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</si>
  <si>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</si>
  <si>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</si>
  <si>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</si>
  <si>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</si>
  <si>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</si>
  <si>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</si>
  <si>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</si>
  <si>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</si>
  <si>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</si>
  <si>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</si>
  <si>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</si>
  <si>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</si>
  <si>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</si>
  <si>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</si>
  <si>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</si>
  <si>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</si>
  <si>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</si>
  <si>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</si>
  <si>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</si>
  <si>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</si>
  <si>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</si>
  <si>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</si>
  <si>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</si>
  <si>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</si>
  <si>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</si>
  <si>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</si>
  <si>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</si>
  <si>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</si>
  <si>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</si>
  <si>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</si>
  <si>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</si>
  <si>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</si>
  <si>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</si>
  <si>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</si>
  <si>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</si>
  <si>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</si>
  <si>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</si>
  <si>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</si>
  <si>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</si>
  <si>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</si>
  <si>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</si>
  <si>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</si>
  <si>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</si>
  <si>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</si>
  <si>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</si>
  <si>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</si>
  <si>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</si>
  <si>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</si>
  <si>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</si>
  <si>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</si>
  <si>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</si>
  <si>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</si>
  <si>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</si>
  <si>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</si>
  <si>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</si>
  <si>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</si>
  <si>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</si>
  <si>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</si>
  <si>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</si>
  <si>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</si>
  <si>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</si>
  <si>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</si>
  <si>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</si>
  <si>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</si>
  <si>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</si>
  <si>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</si>
  <si>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</si>
  <si>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</si>
  <si>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</si>
  <si>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</si>
  <si>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</si>
  <si>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</si>
  <si>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</si>
  <si>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</si>
  <si>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</si>
  <si>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</si>
  <si>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</si>
  <si>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</si>
  <si>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</si>
  <si>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</si>
  <si>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</si>
  <si>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</si>
  <si>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</si>
  <si>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</si>
  <si>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</si>
  <si>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</si>
  <si>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</si>
  <si>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</si>
  <si>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</si>
  <si>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</si>
  <si>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</si>
  <si>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</si>
  <si>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</si>
  <si>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</si>
  <si>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</si>
  <si>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</si>
  <si>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</si>
  <si>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</si>
  <si>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</si>
  <si>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</si>
  <si>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</si>
  <si>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</si>
  <si>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</si>
  <si>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</si>
  <si>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</si>
  <si>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</si>
  <si>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</si>
  <si>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</si>
  <si>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</si>
  <si>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</si>
  <si>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</si>
  <si>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</si>
  <si>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</si>
  <si>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</si>
  <si>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</si>
  <si>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</si>
  <si>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</si>
  <si>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</si>
  <si>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</si>
  <si>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</si>
  <si>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</si>
  <si>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</si>
  <si>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</si>
  <si>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</si>
  <si>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</si>
  <si>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</si>
  <si>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</si>
  <si>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</si>
  <si>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</si>
  <si>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</si>
  <si>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</si>
  <si>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</si>
  <si>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</si>
  <si>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</si>
  <si>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</si>
  <si>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</si>
  <si>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</si>
  <si>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</si>
  <si>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</si>
  <si>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</si>
  <si>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</si>
  <si>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</si>
  <si>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</si>
  <si>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</si>
  <si>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</si>
  <si>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</si>
  <si>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</si>
  <si>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</si>
  <si>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</si>
  <si>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</si>
  <si>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</si>
  <si>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</si>
  <si>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</si>
  <si>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</si>
  <si>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</si>
  <si>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</si>
  <si>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</si>
  <si>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</si>
  <si>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</si>
  <si>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</si>
  <si>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</si>
  <si>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</si>
  <si>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</si>
  <si>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</si>
  <si>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</si>
  <si>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</si>
  <si>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</si>
  <si>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</si>
  <si>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</si>
  <si>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</si>
  <si>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</si>
  <si>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</si>
  <si>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</si>
  <si>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</si>
  <si>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</si>
  <si>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</si>
  <si>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</si>
  <si>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</si>
  <si>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</si>
  <si>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</si>
  <si>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</si>
  <si>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</si>
  <si>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</si>
  <si>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</si>
  <si>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</si>
  <si>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</si>
  <si>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</si>
  <si>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</si>
  <si>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</si>
  <si>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</si>
  <si>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</si>
  <si>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</si>
  <si>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</si>
  <si>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</si>
  <si>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</si>
  <si>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</si>
  <si>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</si>
  <si>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</si>
  <si>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</si>
  <si>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</si>
  <si>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</si>
  <si>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</si>
  <si>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</si>
  <si>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</si>
  <si>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</si>
  <si>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</si>
  <si>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</si>
  <si>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</si>
  <si>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</si>
  <si>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</si>
  <si>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</si>
  <si>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</si>
  <si>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</si>
  <si>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</si>
  <si>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</si>
  <si>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</si>
  <si>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</si>
  <si>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</si>
  <si>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</si>
  <si>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</si>
  <si>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</si>
  <si>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</si>
  <si>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</si>
  <si>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</si>
  <si>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</si>
  <si>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</si>
  <si>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</si>
  <si>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</si>
  <si>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</si>
  <si>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</si>
  <si>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</si>
  <si>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</si>
  <si>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</si>
  <si>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</si>
  <si>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</si>
  <si>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</si>
  <si>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</si>
  <si>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</si>
  <si>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</si>
  <si>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</si>
  <si>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</si>
  <si>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</si>
  <si>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</si>
  <si>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</si>
  <si>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</si>
  <si>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</si>
  <si>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</si>
  <si>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</si>
  <si>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</si>
  <si>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</si>
  <si>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</si>
  <si>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</si>
  <si>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</si>
  <si>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</si>
  <si>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</si>
  <si>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</si>
  <si>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</si>
  <si>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</si>
  <si>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</si>
  <si>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</si>
  <si>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</si>
  <si>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</si>
  <si>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</si>
  <si>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</si>
  <si>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</si>
  <si>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</si>
  <si>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</si>
  <si>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</si>
  <si>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</si>
  <si>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</si>
  <si>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</si>
  <si>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</si>
  <si>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</si>
  <si>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</si>
  <si>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</si>
  <si>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</si>
  <si>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</si>
  <si>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</si>
  <si>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</si>
  <si>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</si>
  <si>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</si>
  <si>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</si>
  <si>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</si>
  <si>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</si>
  <si>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</si>
  <si>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</si>
  <si>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</si>
  <si>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</si>
  <si>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</si>
  <si>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</si>
  <si>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</si>
  <si>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</si>
  <si>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</si>
  <si>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</si>
  <si>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</si>
  <si>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</si>
  <si>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</si>
  <si>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</si>
  <si>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</si>
  <si>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</si>
  <si>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</si>
  <si>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</si>
  <si>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</si>
  <si>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</si>
  <si>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</si>
  <si>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</si>
  <si>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</si>
  <si>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</si>
  <si>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</si>
  <si>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</si>
  <si>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</si>
  <si>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</si>
  <si>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</si>
  <si>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</si>
  <si>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</si>
  <si>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</si>
  <si>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</si>
  <si>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</si>
  <si>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</si>
  <si>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</si>
  <si>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</si>
  <si>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</si>
  <si>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</si>
  <si>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</si>
  <si>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</si>
  <si>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</si>
  <si>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</si>
  <si>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</si>
  <si>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</si>
  <si>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</si>
  <si>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</si>
  <si>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</si>
  <si>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</si>
  <si>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</si>
  <si>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</si>
  <si>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</si>
  <si>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</si>
  <si>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</si>
  <si>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</si>
  <si>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</si>
  <si>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</si>
  <si>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</si>
  <si>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</si>
  <si>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</si>
  <si>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</si>
  <si>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</si>
  <si>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</si>
  <si>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</si>
  <si>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</si>
  <si>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</si>
  <si>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</si>
  <si>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</si>
  <si>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</si>
  <si>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</si>
  <si>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</si>
  <si>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</si>
  <si>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</si>
  <si>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</si>
  <si>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</si>
  <si>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</si>
  <si>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</si>
  <si>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</si>
  <si>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</si>
  <si>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</si>
  <si>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</si>
  <si>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</si>
  <si>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</si>
  <si>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</si>
  <si>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</si>
  <si>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</si>
  <si>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</si>
  <si>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</si>
  <si>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</si>
  <si>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</si>
  <si>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</si>
  <si>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</si>
  <si>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</si>
  <si>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</si>
  <si>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</si>
  <si>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</si>
  <si>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</si>
  <si>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</si>
  <si>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</si>
  <si>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</si>
  <si>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</si>
  <si>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</si>
  <si>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</si>
  <si>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</si>
  <si>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</si>
  <si>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</si>
  <si>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</si>
  <si>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</si>
  <si>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</si>
  <si>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</si>
  <si>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</si>
  <si>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</si>
  <si>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</si>
  <si>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</si>
  <si>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</si>
  <si>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</si>
  <si>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</si>
  <si>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</si>
  <si>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</si>
  <si>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</si>
  <si>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</si>
  <si>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</si>
  <si>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</si>
  <si>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</si>
  <si>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</si>
  <si>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</si>
  <si>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</si>
  <si>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</si>
  <si>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</si>
  <si>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</si>
  <si>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</si>
  <si>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</si>
  <si>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</si>
  <si>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</si>
  <si>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</si>
  <si>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</si>
  <si>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</si>
  <si>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</si>
  <si>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</si>
  <si>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</si>
  <si>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</si>
  <si>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</si>
  <si>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</si>
  <si>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</si>
  <si>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</si>
  <si>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</si>
  <si>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</si>
  <si>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</si>
  <si>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</si>
  <si>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</si>
  <si>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</si>
  <si>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</si>
  <si>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</si>
  <si>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</si>
  <si>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</si>
  <si>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</si>
  <si>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</si>
  <si>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</si>
  <si>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</si>
  <si>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</si>
  <si>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</si>
  <si>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</si>
  <si>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</si>
  <si>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</si>
  <si>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</si>
  <si>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</si>
  <si>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</si>
  <si>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</si>
  <si>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</si>
  <si>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</si>
  <si>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</si>
  <si>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</si>
  <si>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</si>
  <si>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</si>
  <si>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</si>
  <si>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</si>
  <si>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</si>
  <si>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</si>
  <si>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</si>
  <si>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</si>
  <si>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</si>
  <si>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</si>
  <si>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</si>
  <si>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</si>
  <si>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</si>
  <si>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</si>
  <si>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</si>
  <si>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</si>
  <si>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</si>
  <si>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</si>
  <si>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</si>
  <si>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</si>
  <si>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</si>
  <si>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</si>
  <si>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</si>
  <si>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</si>
  <si>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</si>
  <si>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</si>
  <si>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</si>
  <si>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</si>
  <si>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</si>
  <si>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</si>
  <si>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</si>
  <si>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</si>
  <si>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</si>
  <si>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</si>
  <si>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</si>
  <si>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</si>
  <si>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</si>
  <si>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</si>
  <si>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</si>
  <si>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</si>
  <si>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</si>
  <si>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</si>
  <si>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</si>
  <si>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</si>
  <si>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</si>
  <si>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</si>
  <si>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</si>
  <si>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</si>
  <si>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</si>
  <si>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</si>
  <si>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</si>
  <si>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</si>
  <si>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</si>
  <si>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</si>
  <si>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</si>
  <si>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</si>
  <si>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</si>
  <si>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</si>
  <si>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</si>
  <si>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</si>
  <si>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</si>
  <si>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</si>
  <si>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</si>
  <si>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</si>
  <si>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</si>
  <si>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</si>
  <si>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</si>
  <si>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</si>
  <si>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</si>
  <si>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</si>
  <si>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</si>
  <si>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</si>
  <si>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</si>
  <si>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</si>
  <si>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</si>
  <si>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</si>
  <si>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</si>
  <si>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</si>
  <si>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</si>
  <si>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</si>
  <si>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</si>
  <si>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</si>
  <si>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</si>
  <si>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</si>
  <si>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</si>
  <si>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</si>
  <si>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</si>
  <si>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</si>
  <si>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</si>
  <si>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</si>
  <si>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</si>
  <si>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</si>
  <si>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</si>
  <si>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</si>
  <si>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</si>
  <si>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</si>
  <si>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</si>
  <si>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</si>
  <si>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</si>
  <si>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</si>
  <si>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</si>
  <si>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</si>
  <si>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</si>
  <si>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</si>
  <si>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</si>
  <si>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</si>
  <si>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</si>
  <si>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</si>
  <si>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</si>
  <si>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</si>
  <si>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</si>
  <si>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</si>
  <si>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</si>
  <si>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</si>
  <si>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</si>
  <si>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</si>
  <si>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</si>
  <si>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</si>
  <si>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</si>
  <si>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</si>
  <si>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</si>
  <si>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</si>
  <si>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</si>
  <si>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</si>
  <si>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</si>
  <si>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</si>
  <si>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</si>
  <si>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</si>
  <si>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</si>
  <si>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</si>
  <si>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</si>
  <si>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</si>
  <si>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</si>
  <si>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</si>
  <si>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</si>
  <si>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</si>
  <si>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</si>
  <si>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</si>
  <si>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</si>
  <si>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</si>
  <si>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</si>
  <si>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</si>
  <si>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</si>
  <si>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</si>
  <si>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</si>
  <si>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</si>
  <si>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</si>
  <si>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</si>
  <si>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</si>
  <si>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</si>
  <si>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</si>
  <si>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</si>
  <si>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</si>
  <si>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</si>
  <si>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</si>
  <si>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</si>
  <si>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</si>
  <si>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</si>
  <si>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</si>
  <si>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</si>
  <si>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</si>
  <si>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</si>
  <si>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</si>
  <si>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</si>
  <si>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</si>
  <si>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</si>
  <si>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</si>
  <si>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</si>
  <si>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</si>
  <si>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</si>
  <si>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</si>
  <si>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</si>
  <si>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</si>
  <si>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</si>
  <si>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</si>
  <si>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</si>
  <si>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</si>
  <si>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</si>
  <si>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</si>
  <si>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</si>
  <si>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</si>
  <si>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</si>
  <si>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</si>
  <si>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</si>
  <si>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</si>
  <si>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</si>
  <si>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</si>
  <si>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</si>
  <si>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</si>
  <si>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</si>
  <si>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</si>
  <si>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</si>
  <si>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</si>
  <si>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</si>
  <si>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</si>
  <si>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</si>
  <si>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</si>
  <si>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</si>
  <si>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</si>
  <si>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</si>
  <si>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</si>
  <si>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</si>
  <si>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</si>
  <si>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</si>
  <si>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</si>
  <si>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</si>
  <si>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</si>
  <si>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</si>
  <si>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</si>
  <si>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</si>
  <si>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</si>
  <si>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</si>
  <si>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</si>
  <si>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</si>
  <si>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</si>
  <si>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</si>
  <si>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</si>
  <si>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</si>
  <si>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</si>
  <si>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</si>
  <si>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</si>
  <si>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</si>
  <si>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</si>
  <si>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</si>
  <si>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</si>
  <si>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</si>
  <si>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</si>
  <si>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</si>
  <si>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</si>
  <si>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</si>
  <si>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</si>
  <si>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</si>
  <si>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</si>
  <si>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</si>
  <si>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</si>
  <si>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</si>
  <si>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</si>
  <si>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</si>
  <si>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</si>
  <si>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</si>
  <si>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</si>
  <si>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</si>
  <si>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</si>
  <si>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</si>
  <si>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</si>
  <si>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</si>
  <si>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</si>
  <si>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</si>
  <si>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</si>
  <si>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</si>
  <si>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</si>
  <si>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</si>
  <si>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</si>
  <si>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</si>
  <si>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</si>
  <si>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</si>
  <si>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</si>
  <si>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</si>
  <si>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</si>
  <si>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</si>
  <si>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</si>
  <si>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</si>
  <si>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</si>
  <si>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</si>
  <si>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</si>
  <si>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</si>
  <si>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</si>
  <si>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</si>
  <si>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</si>
  <si>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</si>
  <si>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</si>
  <si>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</si>
  <si>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</si>
  <si>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</si>
  <si>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</si>
  <si>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</si>
  <si>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</si>
  <si>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</si>
  <si>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</si>
  <si>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</si>
  <si>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</si>
  <si>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</si>
  <si>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</si>
  <si>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</si>
  <si>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</si>
  <si>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</si>
  <si>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</si>
  <si>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</si>
  <si>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</si>
  <si>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</si>
  <si>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</si>
  <si>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</si>
  <si>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</si>
  <si>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</si>
  <si>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</si>
  <si>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</si>
  <si>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</si>
  <si>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</si>
  <si>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</si>
  <si>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</si>
  <si>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</si>
  <si>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</si>
  <si>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</si>
  <si>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</si>
  <si>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</si>
  <si>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</si>
  <si>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</si>
  <si>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</si>
  <si>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</si>
  <si>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</si>
  <si>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</si>
  <si>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</si>
  <si>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</si>
  <si>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</si>
  <si>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</si>
  <si>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</si>
  <si>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</si>
  <si>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</si>
  <si>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</si>
  <si>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</si>
  <si>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</si>
  <si>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</si>
  <si>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</si>
  <si>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</si>
  <si>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</si>
  <si>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</si>
  <si>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</si>
  <si>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</si>
  <si>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</si>
  <si>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</si>
  <si>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</si>
  <si>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</si>
  <si>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</si>
  <si>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</si>
  <si>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</si>
  <si>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</si>
  <si>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</si>
  <si>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</si>
  <si>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</si>
  <si>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</si>
  <si>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</si>
  <si>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</si>
  <si>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</si>
  <si>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</si>
  <si>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</si>
  <si>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</si>
  <si>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</si>
  <si>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</si>
  <si>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</si>
  <si>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</si>
  <si>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</si>
  <si>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</si>
  <si>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</si>
  <si>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</si>
  <si>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</si>
  <si>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</si>
  <si>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</si>
  <si>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</si>
  <si>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</si>
  <si>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</si>
  <si>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</si>
  <si>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</si>
  <si>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</si>
  <si>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</si>
  <si>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</si>
  <si>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</si>
  <si>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</si>
  <si>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</si>
  <si>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</si>
  <si>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</si>
  <si>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</si>
  <si>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</si>
  <si>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</si>
  <si>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</si>
  <si>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</si>
  <si>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</si>
  <si>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</si>
  <si>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</si>
  <si>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</si>
  <si>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</si>
  <si>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</si>
  <si>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</si>
  <si>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</si>
  <si>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</si>
  <si>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</si>
  <si>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</si>
  <si>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</si>
  <si>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</si>
  <si>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</si>
  <si>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</si>
  <si>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</si>
  <si>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</si>
  <si>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</si>
  <si>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</si>
  <si>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</si>
  <si>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</si>
  <si>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</si>
  <si>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</si>
  <si>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</si>
  <si>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</si>
  <si>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</si>
  <si>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</si>
  <si>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</si>
  <si>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</si>
  <si>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</si>
  <si>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</si>
  <si>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</si>
  <si>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</si>
  <si>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</si>
  <si>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</si>
  <si>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</si>
  <si>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</si>
  <si>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</si>
  <si>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</si>
  <si>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</si>
  <si>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</si>
  <si>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</si>
  <si>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</si>
  <si>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</si>
  <si>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</si>
  <si>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</si>
  <si>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</si>
  <si>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</si>
  <si>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</si>
  <si>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</si>
  <si>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</si>
  <si>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</si>
  <si>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</si>
  <si>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</si>
  <si>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</si>
  <si>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</si>
  <si>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</si>
  <si>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</si>
  <si>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</si>
  <si>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</si>
  <si>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</si>
  <si>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</si>
  <si>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</si>
  <si>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</si>
  <si>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</si>
  <si>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</si>
  <si>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</si>
  <si>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</si>
  <si>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</si>
  <si>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</si>
  <si>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</si>
  <si>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</si>
  <si>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</si>
  <si>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</si>
  <si>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</si>
  <si>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</si>
  <si>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</si>
  <si>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</si>
  <si>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</si>
  <si>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</si>
  <si>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</si>
  <si>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</si>
  <si>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</si>
  <si>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</si>
  <si>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</si>
  <si>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</si>
  <si>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</si>
  <si>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</si>
  <si>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</si>
  <si>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</si>
  <si>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</si>
  <si>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</si>
  <si>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</si>
  <si>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</si>
  <si>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</si>
  <si>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</si>
  <si>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</si>
  <si>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</si>
  <si>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</si>
  <si>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</si>
  <si>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</si>
  <si>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</si>
  <si>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</si>
  <si>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</si>
  <si>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</si>
  <si>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</si>
  <si>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</si>
  <si>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</si>
  <si>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</si>
  <si>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</si>
  <si>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</si>
  <si>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</si>
  <si>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</si>
  <si>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</si>
  <si>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</si>
  <si>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</si>
  <si>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</si>
  <si>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</si>
  <si>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</si>
  <si>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</si>
  <si>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</si>
  <si>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</si>
  <si>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</si>
  <si>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</si>
  <si>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</si>
  <si>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</si>
  <si>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</si>
  <si>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</si>
  <si>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</si>
  <si>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</si>
  <si>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</si>
  <si>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</si>
  <si>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</si>
  <si>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</si>
  <si>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</si>
  <si>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</si>
  <si>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</si>
  <si>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</si>
  <si>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</si>
  <si>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</si>
  <si>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</si>
  <si>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</si>
  <si>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</si>
  <si>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</si>
  <si>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</si>
  <si>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</si>
  <si>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</si>
  <si>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</si>
  <si>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</si>
  <si>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</si>
  <si>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</si>
  <si>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</si>
  <si>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</si>
  <si>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</si>
  <si>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</si>
  <si>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</si>
  <si>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</si>
  <si>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</si>
  <si>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</si>
  <si>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</si>
  <si>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</si>
  <si>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</si>
  <si>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</si>
  <si>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</si>
  <si>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</si>
  <si>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</si>
  <si>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</si>
  <si>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</si>
  <si>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</si>
  <si>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</si>
  <si>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</si>
  <si>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</si>
  <si>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</si>
  <si>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</si>
  <si>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</si>
  <si>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</si>
  <si>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</si>
  <si>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</si>
  <si>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</si>
  <si>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</si>
  <si>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</si>
  <si>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</si>
  <si>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</si>
  <si>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</si>
  <si>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</si>
  <si>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</si>
  <si>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</si>
  <si>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</si>
  <si>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</si>
  <si>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</si>
  <si>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</si>
  <si>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</si>
  <si>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</si>
  <si>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</si>
  <si>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</si>
  <si>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</si>
  <si>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</si>
  <si>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</si>
  <si>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</si>
  <si>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</si>
  <si>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</si>
  <si>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</si>
  <si>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</si>
  <si>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</si>
  <si>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</si>
  <si>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</si>
  <si>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</si>
  <si>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</si>
  <si>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</si>
  <si>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</si>
  <si>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</si>
  <si>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</si>
  <si>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</si>
  <si>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</si>
  <si>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</si>
  <si>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</si>
  <si>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</si>
  <si>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</si>
  <si>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</si>
  <si>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</si>
  <si>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</si>
  <si>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</si>
  <si>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</si>
  <si>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</si>
  <si>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</si>
  <si>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</si>
  <si>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</si>
  <si>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</si>
  <si>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</si>
  <si>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</si>
  <si>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</si>
  <si>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</si>
  <si>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</si>
  <si>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</si>
  <si>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</si>
  <si>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</si>
  <si>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</si>
  <si>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</si>
  <si>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</si>
  <si>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</si>
  <si>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</si>
  <si>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</si>
  <si>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</si>
  <si>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</si>
  <si>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</si>
  <si>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</si>
  <si>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</si>
  <si>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</si>
  <si>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</si>
  <si>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</si>
  <si>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</si>
  <si>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</si>
  <si>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</si>
  <si>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</si>
  <si>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</si>
  <si>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</si>
  <si>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</si>
  <si>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</si>
  <si>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</si>
  <si>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</si>
  <si>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</si>
  <si>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</si>
  <si>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</si>
  <si>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</si>
  <si>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</si>
  <si>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</si>
  <si>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</si>
  <si>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</si>
  <si>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</si>
  <si>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</si>
  <si>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</si>
  <si>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</si>
  <si>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</si>
  <si>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</si>
  <si>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</si>
  <si>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</si>
  <si>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</si>
  <si>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</si>
  <si>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</si>
  <si>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</si>
  <si>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</si>
  <si>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</si>
  <si>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</si>
  <si>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</si>
  <si>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</si>
  <si>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</si>
  <si>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</si>
  <si>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</si>
  <si>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</si>
  <si>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</si>
  <si>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</si>
  <si>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</si>
  <si>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</si>
  <si>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</si>
  <si>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</si>
  <si>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</si>
  <si>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</si>
  <si>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</si>
  <si>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</si>
  <si>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</si>
  <si>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</si>
  <si>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</si>
  <si>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</si>
  <si>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</si>
  <si>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</si>
  <si>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</si>
  <si>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</si>
  <si>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</si>
  <si>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</si>
  <si>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</si>
  <si>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</si>
  <si>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</si>
  <si>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</si>
  <si>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</si>
  <si>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</si>
  <si>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</si>
  <si>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</si>
  <si>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</si>
  <si>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</si>
  <si>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</si>
  <si>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</si>
  <si>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</si>
  <si>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</si>
  <si>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</si>
  <si>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</si>
  <si>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</si>
  <si>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</si>
  <si>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</si>
  <si>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</si>
  <si>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</si>
  <si>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</si>
  <si>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</si>
  <si>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</si>
  <si>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</si>
  <si>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</si>
  <si>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</si>
  <si>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</si>
  <si>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</si>
  <si>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</si>
  <si>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</si>
  <si>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</si>
  <si>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</si>
  <si>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</si>
  <si>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</si>
  <si>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</si>
  <si>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</si>
  <si>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</si>
  <si>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</si>
  <si>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</si>
  <si>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</si>
  <si>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</si>
  <si>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</si>
  <si>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</si>
  <si>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</si>
  <si>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</si>
  <si>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</si>
  <si>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</si>
  <si>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</si>
  <si>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</si>
  <si>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</si>
  <si>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</si>
  <si>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</si>
  <si>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</si>
  <si>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</si>
  <si>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</si>
  <si>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</si>
  <si>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</si>
  <si>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</si>
  <si>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</si>
  <si>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</si>
  <si>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</si>
  <si>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</si>
  <si>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</si>
  <si>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</si>
  <si>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</si>
  <si>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</si>
  <si>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</si>
  <si>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</si>
  <si>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</si>
  <si>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</si>
  <si>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</si>
  <si>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</si>
  <si>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</si>
  <si>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</si>
  <si>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</si>
  <si>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</si>
  <si>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</si>
  <si>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</si>
  <si>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</si>
  <si>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</si>
  <si>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</si>
  <si>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</si>
  <si>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</si>
  <si>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</si>
  <si>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</si>
  <si>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</si>
  <si>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</si>
  <si>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</si>
  <si>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</si>
  <si>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</si>
  <si>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</si>
  <si>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</si>
  <si>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</si>
  <si>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</si>
  <si>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</si>
  <si>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</si>
  <si>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</si>
  <si>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</si>
  <si>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</si>
  <si>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</si>
  <si>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</si>
  <si>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</si>
  <si>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</si>
  <si>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</si>
  <si>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</si>
  <si>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</si>
  <si>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</si>
  <si>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</si>
  <si>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</si>
  <si>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</si>
  <si>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</si>
  <si>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</si>
  <si>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</si>
  <si>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</si>
  <si>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</si>
  <si>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</si>
  <si>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</si>
  <si>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</si>
  <si>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</si>
  <si>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</si>
  <si>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</si>
  <si>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</si>
  <si>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</si>
  <si>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</si>
  <si>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</si>
  <si>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</si>
  <si>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</si>
  <si>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</si>
  <si>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</si>
  <si>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</si>
  <si>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</si>
  <si>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</si>
  <si>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</si>
  <si>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</si>
  <si>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</si>
  <si>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</si>
  <si>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</si>
  <si>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</si>
  <si>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</si>
  <si>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</si>
  <si>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</si>
  <si>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</si>
  <si>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</si>
  <si>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</si>
  <si>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</si>
  <si>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</si>
  <si>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</si>
  <si>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</si>
  <si>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</si>
  <si>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</si>
  <si>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</si>
  <si>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</si>
  <si>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</si>
  <si>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</si>
  <si>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</si>
  <si>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</si>
  <si>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</si>
  <si>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</si>
  <si>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</si>
  <si>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</si>
  <si>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</si>
  <si>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</si>
  <si>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</si>
  <si>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</si>
  <si>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</si>
  <si>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</si>
  <si>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</si>
  <si>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</si>
  <si>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</si>
  <si>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</si>
  <si>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</si>
  <si>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</si>
  <si>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</si>
  <si>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</si>
  <si>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</si>
  <si>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</si>
  <si>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</si>
  <si>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</si>
  <si>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</si>
  <si>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</si>
  <si>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</si>
  <si>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</si>
  <si>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</si>
  <si>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</si>
  <si>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</si>
  <si>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</si>
  <si>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</si>
  <si>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</si>
  <si>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</si>
  <si>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</si>
  <si>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</si>
  <si>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</si>
  <si>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</si>
  <si>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</si>
  <si>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</si>
  <si>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</si>
  <si>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</si>
  <si>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</si>
  <si>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</si>
  <si>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</si>
  <si>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</si>
  <si>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</si>
  <si>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</si>
  <si>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</si>
  <si>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</si>
  <si>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</si>
  <si>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</si>
  <si>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</si>
  <si>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</si>
  <si>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</si>
  <si>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</si>
  <si>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</si>
  <si>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</si>
  <si>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</si>
  <si>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</si>
  <si>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</si>
  <si>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</si>
  <si>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</si>
  <si>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</si>
  <si>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</si>
  <si>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</si>
  <si>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</si>
  <si>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</si>
  <si>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</si>
  <si>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</si>
  <si>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</si>
  <si>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</si>
  <si>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</si>
  <si>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</si>
  <si>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</si>
  <si>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</si>
  <si>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</si>
  <si>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</si>
  <si>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</si>
  <si>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</si>
  <si>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</si>
  <si>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</si>
  <si>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</si>
  <si>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</si>
  <si>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</si>
  <si>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</si>
  <si>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</si>
  <si>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</si>
  <si>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</si>
  <si>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</si>
  <si>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</si>
  <si>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</si>
  <si>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</si>
  <si>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</si>
  <si>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</si>
  <si>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</si>
  <si>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</si>
  <si>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</si>
  <si>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</si>
  <si>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</si>
  <si>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</si>
  <si>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</si>
  <si>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</si>
  <si>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</si>
  <si>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</si>
  <si>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</si>
  <si>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</si>
  <si>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</si>
  <si>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</si>
  <si>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</si>
  <si>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</si>
  <si>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</si>
  <si>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</si>
  <si>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</si>
  <si>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</si>
  <si>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</si>
  <si>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</si>
  <si>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</si>
  <si>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</si>
  <si>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</si>
  <si>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</si>
  <si>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</si>
  <si>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</si>
  <si>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</si>
  <si>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</si>
  <si>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</si>
  <si>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</si>
  <si>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</si>
  <si>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</si>
  <si>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</si>
  <si>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</si>
  <si>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</si>
  <si>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</si>
  <si>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</si>
  <si>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</si>
  <si>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</si>
  <si>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</si>
  <si>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</si>
  <si>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</si>
  <si>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</si>
  <si>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</si>
  <si>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</si>
  <si>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</si>
  <si>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</si>
  <si>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</si>
  <si>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</si>
  <si>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</si>
  <si>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</si>
  <si>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</si>
  <si>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</si>
  <si>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</si>
  <si>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</si>
  <si>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</si>
  <si>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</si>
  <si>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</si>
  <si>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</si>
  <si>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</si>
  <si>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</si>
  <si>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</si>
  <si>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</si>
  <si>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</si>
  <si>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</si>
  <si>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</si>
  <si>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</si>
  <si>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</si>
  <si>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</si>
  <si>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</si>
  <si>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</si>
  <si>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</si>
  <si>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</si>
  <si>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</si>
  <si>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</si>
  <si>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</si>
  <si>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</si>
  <si>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</si>
  <si>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</si>
  <si>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</si>
  <si>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</si>
  <si>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</si>
  <si>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</si>
  <si>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</si>
  <si>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</si>
  <si>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</si>
  <si>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</si>
  <si>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</si>
  <si>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</si>
  <si>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</si>
  <si>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</si>
  <si>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</si>
  <si>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</si>
  <si>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</si>
  <si>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</si>
  <si>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</si>
  <si>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</si>
  <si>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</si>
  <si>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</si>
  <si>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</si>
  <si>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</si>
  <si>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</si>
  <si>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</si>
  <si>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</si>
  <si>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</si>
  <si>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</si>
  <si>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</si>
  <si>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</si>
  <si>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</si>
  <si>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</si>
  <si>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</si>
  <si>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</si>
  <si>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</si>
  <si>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</si>
  <si>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</si>
  <si>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</si>
  <si>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</si>
  <si>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</si>
  <si>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</si>
  <si>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</si>
  <si>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</si>
  <si>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</si>
  <si>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</si>
  <si>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</si>
  <si>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</si>
  <si>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</si>
  <si>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</si>
  <si>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</si>
  <si>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</si>
  <si>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</si>
  <si>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</si>
  <si>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</si>
  <si>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</si>
  <si>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</si>
  <si>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</si>
  <si>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</si>
  <si>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</si>
  <si>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</si>
  <si>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</si>
  <si>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</si>
  <si>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</si>
  <si>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</si>
  <si>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</si>
  <si>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</si>
  <si>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</si>
  <si>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</si>
  <si>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</si>
  <si>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</si>
  <si>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</si>
  <si>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</si>
  <si>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</si>
  <si>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</si>
  <si>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</si>
  <si>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</si>
  <si>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</si>
  <si>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</si>
  <si>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</si>
  <si>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</si>
  <si>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</si>
  <si>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</si>
  <si>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</si>
  <si>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</si>
  <si>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</si>
  <si>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</si>
  <si>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</si>
  <si>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</si>
  <si>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</si>
  <si>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</si>
  <si>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</si>
  <si>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</si>
  <si>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</si>
  <si>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</si>
  <si>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</si>
  <si>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</si>
  <si>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</si>
  <si>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</si>
  <si>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</si>
  <si>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</si>
  <si>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</si>
  <si>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</si>
  <si>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</si>
  <si>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</si>
  <si>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</si>
  <si>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</si>
  <si>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</si>
  <si>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</si>
  <si>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</si>
  <si>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</si>
  <si>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</si>
  <si>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</si>
  <si>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</si>
  <si>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</si>
  <si>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</si>
  <si>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</si>
  <si>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</si>
  <si>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</si>
  <si>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</si>
  <si>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</si>
  <si>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</si>
  <si>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</si>
  <si>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</si>
  <si>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</si>
  <si>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</si>
  <si>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</si>
  <si>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</si>
  <si>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</si>
  <si>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</si>
  <si>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</si>
  <si>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</si>
  <si>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</si>
  <si>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</si>
  <si>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</si>
  <si>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</si>
  <si>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</si>
  <si>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</si>
  <si>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</si>
  <si>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</si>
  <si>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</si>
  <si>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</si>
  <si>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</si>
  <si>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</si>
  <si>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</si>
  <si>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</si>
  <si>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</si>
  <si>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</si>
  <si>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</si>
  <si>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</si>
  <si>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</si>
  <si>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</si>
  <si>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</si>
  <si>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</si>
  <si>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</si>
  <si>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</si>
  <si>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</si>
  <si>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</si>
  <si>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</si>
  <si>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</si>
  <si>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</si>
  <si>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</si>
  <si>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</si>
  <si>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</si>
  <si>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</si>
  <si>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</si>
  <si>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</si>
  <si>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</si>
  <si>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</si>
  <si>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</si>
  <si>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</si>
  <si>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</si>
  <si>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</si>
  <si>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</si>
  <si>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</si>
  <si>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</si>
  <si>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</si>
  <si>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</si>
  <si>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</si>
  <si>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</si>
  <si>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</si>
  <si>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</si>
  <si>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</si>
  <si>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</si>
  <si>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</si>
  <si>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</si>
  <si>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</si>
  <si>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</si>
  <si>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</si>
  <si>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</si>
  <si>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</si>
  <si>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</si>
  <si>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</si>
  <si>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</si>
  <si>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</si>
  <si>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</si>
  <si>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</si>
  <si>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</si>
  <si>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</si>
  <si>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</si>
  <si>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</si>
  <si>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</si>
  <si>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</si>
  <si>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</si>
  <si>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</si>
  <si>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</si>
  <si>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</si>
  <si>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</si>
  <si>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</si>
  <si>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</si>
  <si>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</si>
  <si>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</si>
  <si>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</si>
  <si>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</si>
  <si>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</si>
  <si>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</si>
  <si>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</si>
  <si>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</si>
  <si>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</si>
  <si>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</si>
  <si>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</si>
  <si>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</si>
  <si>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</si>
  <si>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</si>
  <si>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</si>
  <si>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</si>
  <si>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</si>
  <si>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</si>
  <si>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</si>
  <si>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</si>
  <si>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</si>
  <si>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</si>
  <si>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</si>
  <si>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</si>
  <si>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</si>
  <si>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</si>
  <si>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</si>
  <si>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</si>
  <si>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</si>
  <si>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</si>
  <si>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</si>
  <si>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</si>
  <si>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</si>
  <si>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</si>
  <si>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</si>
  <si>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</si>
  <si>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</si>
  <si>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</si>
  <si>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</si>
  <si>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</si>
  <si>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</si>
  <si>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</si>
  <si>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</si>
  <si>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</si>
  <si>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</si>
  <si>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</si>
  <si>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</si>
  <si>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</si>
  <si>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</si>
  <si>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</si>
  <si>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</si>
  <si>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</si>
  <si>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</si>
  <si>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</si>
  <si>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</si>
  <si>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</si>
  <si>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</si>
  <si>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</si>
  <si>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</si>
  <si>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</si>
  <si>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</si>
  <si>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</si>
  <si>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</si>
  <si>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</si>
  <si>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</si>
  <si>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</si>
  <si>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</si>
  <si>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</si>
  <si>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</si>
  <si>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</si>
  <si>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</si>
  <si>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</si>
  <si>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</si>
  <si>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</si>
  <si>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</si>
  <si>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</si>
  <si>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</si>
  <si>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</si>
  <si>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</si>
  <si>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</si>
  <si>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</si>
  <si>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</si>
  <si>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</si>
  <si>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</si>
  <si>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</si>
  <si>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</si>
  <si>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</si>
  <si>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</si>
  <si>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</si>
  <si>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</si>
  <si>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</si>
  <si>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</si>
  <si>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</si>
  <si>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</si>
  <si>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</si>
  <si>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</si>
  <si>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</si>
  <si>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</si>
  <si>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</si>
  <si>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</si>
  <si>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</si>
  <si>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</si>
  <si>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</si>
  <si>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</si>
  <si>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</si>
  <si>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</si>
  <si>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</si>
  <si>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</si>
  <si>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</si>
  <si>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</si>
  <si>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</si>
  <si>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</si>
  <si>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</si>
  <si>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</si>
  <si>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</si>
  <si>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</si>
  <si>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</si>
  <si>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</si>
  <si>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</si>
  <si>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</si>
  <si>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</si>
  <si>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</si>
  <si>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</si>
  <si>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</si>
  <si>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</si>
  <si>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</si>
  <si>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</si>
  <si>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</si>
  <si>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</si>
  <si>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</si>
  <si>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</si>
  <si>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</si>
  <si>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</si>
  <si>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</si>
  <si>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</si>
  <si>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</si>
  <si>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</si>
  <si>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</si>
  <si>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</si>
  <si>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</si>
  <si>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</si>
  <si>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</si>
  <si>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</si>
  <si>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</si>
  <si>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</si>
  <si>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</si>
  <si>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</si>
  <si>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</si>
  <si>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</si>
  <si>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</si>
  <si>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</si>
  <si>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</si>
  <si>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</si>
  <si>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</si>
  <si>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</si>
  <si>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</si>
  <si>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</si>
  <si>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</si>
  <si>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</si>
  <si>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</si>
  <si>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</si>
  <si>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</si>
  <si>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</si>
  <si>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</si>
  <si>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</si>
  <si>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</si>
  <si>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</si>
  <si>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</si>
  <si>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</si>
  <si>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</si>
  <si>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</si>
  <si>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</si>
  <si>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</si>
  <si>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</si>
  <si>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</si>
  <si>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</si>
  <si>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</si>
  <si>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</si>
  <si>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</si>
  <si>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</si>
  <si>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</si>
  <si>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</si>
  <si>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</si>
  <si>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</si>
  <si>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</si>
  <si>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</si>
  <si>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</si>
  <si>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</si>
  <si>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</si>
  <si>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</si>
  <si>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</si>
  <si>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</si>
  <si>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</si>
  <si>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</si>
  <si>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</si>
  <si>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</si>
  <si>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</si>
  <si>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</si>
  <si>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</si>
  <si>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</si>
  <si>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</si>
  <si>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</si>
  <si>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</si>
  <si>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</si>
  <si>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</si>
  <si>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</si>
  <si>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</si>
  <si>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</si>
  <si>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</si>
  <si>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</si>
  <si>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</si>
  <si>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</si>
  <si>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</si>
  <si>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</si>
  <si>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</si>
  <si>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</si>
  <si>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</si>
  <si>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</si>
  <si>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</si>
  <si>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</si>
  <si>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</si>
  <si>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</si>
  <si>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</si>
  <si>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</si>
  <si>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</si>
  <si>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</si>
  <si>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</si>
  <si>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</si>
  <si>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</si>
  <si>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</si>
  <si>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</si>
  <si>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</si>
  <si>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</si>
  <si>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</si>
  <si>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</si>
  <si>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</si>
  <si>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</si>
  <si>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</si>
  <si>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</si>
  <si>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</si>
  <si>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</si>
  <si>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</si>
  <si>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</si>
  <si>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</si>
  <si>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</si>
  <si>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</si>
  <si>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</si>
  <si>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</si>
  <si>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</si>
  <si>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</si>
  <si>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</si>
  <si>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</si>
  <si>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</si>
  <si>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</si>
  <si>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</si>
  <si>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</si>
  <si>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</si>
  <si>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</si>
  <si>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</si>
  <si>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</si>
  <si>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</si>
  <si>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</si>
  <si>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</si>
  <si>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</si>
  <si>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</si>
  <si>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</si>
  <si>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</si>
  <si>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</si>
  <si>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</si>
  <si>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</si>
  <si>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</si>
  <si>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</si>
  <si>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</si>
  <si>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</si>
  <si>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</si>
  <si>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</si>
  <si>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</si>
  <si>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</si>
  <si>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</si>
  <si>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</si>
  <si>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</si>
  <si>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</si>
  <si>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</si>
  <si>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</si>
  <si>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</si>
  <si>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</si>
  <si>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</si>
  <si>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</si>
  <si>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</si>
  <si>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</si>
  <si>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</si>
  <si>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</si>
  <si>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</si>
  <si>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</si>
  <si>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</si>
  <si>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</si>
  <si>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</si>
  <si>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</si>
  <si>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</si>
  <si>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</si>
  <si>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</si>
  <si>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</si>
  <si>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</si>
  <si>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</si>
  <si>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</si>
  <si>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</si>
  <si>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</si>
  <si>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</si>
  <si>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</si>
  <si>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</si>
  <si>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</si>
  <si>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</si>
  <si>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</si>
  <si>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</si>
  <si>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</si>
  <si>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</si>
  <si>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</si>
  <si>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</si>
  <si>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</si>
  <si>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</si>
  <si>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</si>
  <si>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</si>
  <si>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</si>
  <si>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</si>
  <si>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</si>
  <si>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</si>
  <si>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</si>
  <si>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</si>
  <si>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</si>
  <si>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</si>
  <si>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</si>
  <si>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</si>
  <si>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</si>
  <si>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</si>
  <si>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</si>
  <si>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</si>
  <si>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</si>
  <si>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</si>
  <si>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</si>
  <si>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</si>
  <si>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</si>
  <si>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</si>
  <si>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</si>
  <si>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</si>
  <si>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</si>
  <si>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</si>
  <si>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</si>
  <si>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</si>
  <si>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</si>
  <si>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</si>
  <si>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</si>
  <si>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</si>
  <si>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</si>
  <si>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</si>
  <si>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</si>
  <si>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</si>
  <si>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</si>
  <si>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</si>
  <si>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</si>
  <si>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</si>
  <si>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</si>
  <si>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</si>
  <si>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</si>
  <si>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</si>
  <si>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</si>
  <si>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</si>
  <si>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</si>
  <si>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</si>
  <si>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</si>
  <si>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</si>
  <si>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</si>
  <si>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</si>
  <si>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</si>
  <si>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</si>
  <si>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</si>
  <si>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</si>
  <si>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</si>
  <si>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</si>
  <si>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</si>
  <si>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</si>
  <si>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</si>
  <si>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</si>
  <si>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</si>
  <si>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</si>
  <si>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</si>
  <si>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</si>
  <si>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</si>
  <si>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</si>
  <si>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</si>
  <si>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</si>
  <si>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</si>
  <si>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</si>
  <si>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</si>
  <si>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</si>
  <si>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</si>
  <si>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</si>
  <si>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</si>
  <si>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</si>
  <si>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</si>
  <si>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</si>
  <si>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</si>
  <si>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</si>
  <si>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</si>
  <si>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</si>
  <si>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</si>
  <si>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</si>
  <si>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</si>
  <si>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</si>
  <si>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</si>
  <si>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</si>
  <si>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</si>
  <si>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</si>
  <si>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</si>
  <si>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</si>
  <si>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</si>
  <si>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</si>
  <si>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</si>
  <si>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</si>
  <si>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</si>
  <si>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</si>
  <si>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</si>
  <si>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</si>
  <si>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</si>
  <si>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</si>
  <si>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</si>
  <si>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</si>
  <si>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</si>
  <si>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</si>
  <si>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</si>
  <si>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</si>
  <si>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</si>
  <si>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</si>
  <si>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</si>
  <si>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</si>
  <si>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</si>
  <si>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</si>
  <si>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</si>
  <si>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</si>
  <si>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</si>
  <si>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</si>
  <si>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</si>
  <si>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</si>
  <si>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</si>
  <si>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</si>
  <si>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</si>
  <si>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</si>
  <si>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</si>
  <si>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</si>
  <si>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</si>
  <si>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</si>
  <si>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</si>
  <si>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</si>
  <si>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</si>
  <si>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</si>
  <si>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</si>
  <si>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</si>
  <si>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</si>
  <si>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</si>
  <si>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</si>
  <si>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</si>
  <si>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</si>
  <si>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</si>
  <si>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</si>
  <si>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</si>
  <si>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</si>
  <si>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</si>
  <si>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</si>
  <si>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</si>
  <si>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</si>
  <si>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</si>
  <si>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</si>
  <si>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</si>
  <si>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</si>
  <si>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</si>
  <si>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</si>
  <si>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</si>
  <si>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</si>
  <si>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</si>
  <si>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</si>
  <si>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</si>
  <si>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</si>
  <si>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</si>
  <si>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</si>
  <si>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</si>
  <si>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</si>
  <si>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</si>
  <si>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</si>
  <si>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</si>
  <si>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</si>
  <si>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</si>
  <si>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</si>
  <si>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</si>
  <si>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</si>
  <si>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</si>
  <si>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</si>
  <si>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</si>
  <si>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</si>
  <si>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</si>
  <si>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</si>
  <si>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</si>
  <si>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</si>
  <si>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</si>
  <si>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</si>
  <si>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</si>
  <si>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</si>
  <si>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</si>
  <si>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</si>
  <si>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</si>
  <si>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</si>
  <si>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</si>
  <si>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</si>
  <si>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</si>
  <si>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</si>
  <si>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</si>
  <si>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</si>
  <si>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</si>
  <si>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</si>
  <si>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</si>
  <si>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</si>
  <si>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</si>
  <si>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</si>
  <si>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</si>
  <si>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</si>
  <si>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</si>
  <si>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</si>
  <si>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</si>
  <si>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</si>
  <si>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</si>
  <si>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</si>
  <si>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</si>
  <si>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</si>
  <si>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</si>
  <si>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</si>
  <si>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</si>
  <si>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</si>
  <si>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</si>
  <si>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</si>
  <si>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</si>
  <si>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</si>
  <si>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</si>
  <si>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</si>
  <si>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</si>
  <si>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</si>
  <si>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</si>
  <si>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</si>
  <si>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</si>
  <si>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</si>
  <si>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</si>
  <si>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</si>
  <si>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</si>
  <si>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</si>
  <si>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</si>
  <si>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</si>
  <si>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</si>
  <si>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</si>
  <si>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</si>
  <si>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</si>
  <si>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</si>
  <si>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</si>
  <si>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</si>
  <si>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</si>
  <si>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</si>
  <si>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</si>
  <si>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</si>
  <si>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</si>
  <si>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</si>
  <si>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</si>
  <si>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</si>
  <si>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</si>
  <si>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</si>
  <si>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</si>
  <si>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</si>
  <si>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</si>
  <si>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</si>
  <si>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</si>
  <si>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</si>
  <si>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</si>
  <si>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</si>
  <si>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</si>
  <si>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</si>
  <si>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</si>
  <si>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</si>
  <si>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</si>
  <si>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</si>
  <si>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</si>
  <si>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</si>
  <si>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</si>
  <si>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</si>
  <si>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</si>
  <si>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</si>
  <si>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</si>
  <si>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</si>
  <si>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</si>
  <si>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</si>
  <si>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</si>
  <si>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</si>
  <si>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</si>
  <si>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</si>
  <si>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</si>
  <si>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</si>
  <si>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</si>
  <si>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</si>
  <si>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</si>
  <si>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</si>
  <si>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</si>
  <si>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</si>
  <si>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</si>
  <si>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</si>
  <si>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</si>
  <si>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</si>
  <si>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</si>
  <si>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</si>
  <si>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</si>
  <si>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</si>
  <si>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</si>
  <si>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</si>
  <si>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</si>
  <si>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</si>
  <si>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</si>
  <si>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</si>
  <si>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</si>
  <si>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</si>
  <si>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</si>
  <si>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</si>
  <si>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</si>
  <si>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</si>
  <si>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</si>
  <si>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</si>
  <si>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</si>
  <si>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</si>
  <si>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</si>
  <si>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</si>
  <si>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</si>
  <si>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</si>
  <si>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</si>
  <si>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</si>
  <si>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</si>
  <si>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</si>
  <si>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</si>
  <si>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</si>
  <si>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</si>
  <si>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</si>
  <si>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</si>
  <si>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</si>
  <si>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</si>
  <si>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</si>
  <si>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</si>
  <si>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</si>
  <si>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</si>
  <si>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</si>
  <si>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</si>
  <si>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</si>
  <si>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</si>
  <si>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</si>
  <si>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</si>
  <si>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</si>
  <si>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</si>
  <si>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</si>
  <si>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</si>
  <si>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</si>
  <si>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</si>
  <si>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</si>
  <si>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</si>
  <si>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</si>
  <si>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</si>
  <si>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</si>
  <si>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</si>
  <si>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</si>
  <si>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</si>
  <si>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</si>
  <si>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</si>
  <si>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</si>
  <si>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</si>
  <si>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</si>
  <si>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</si>
  <si>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</si>
  <si>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</si>
  <si>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</si>
  <si>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</si>
  <si>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</si>
  <si>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</si>
  <si>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</si>
  <si>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</si>
  <si>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</si>
  <si>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</si>
  <si>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</si>
  <si>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</si>
  <si>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</si>
  <si>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</si>
  <si>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</si>
  <si>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</si>
  <si>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</si>
  <si>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</si>
  <si>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</si>
  <si>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</si>
  <si>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</si>
  <si>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</si>
  <si>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</si>
  <si>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</si>
  <si>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</si>
  <si>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</si>
  <si>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</si>
  <si>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</si>
  <si>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</si>
  <si>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</si>
  <si>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</si>
  <si>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</si>
  <si>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</si>
  <si>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</si>
  <si>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</si>
  <si>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</si>
  <si>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</si>
  <si>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</si>
  <si>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</si>
  <si>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</si>
  <si>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</si>
  <si>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</si>
  <si>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</si>
  <si>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</si>
  <si>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</si>
  <si>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</si>
  <si>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</si>
  <si>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</si>
  <si>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</si>
  <si>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</si>
  <si>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</si>
  <si>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</si>
  <si>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</si>
  <si>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</si>
  <si>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</si>
  <si>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</si>
  <si>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</si>
  <si>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</si>
  <si>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</si>
  <si>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</si>
  <si>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</si>
  <si>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</si>
  <si>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</si>
  <si>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</si>
  <si>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</si>
  <si>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</si>
  <si>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</si>
  <si>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</si>
  <si>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</si>
  <si>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</si>
  <si>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</si>
  <si>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</si>
  <si>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</si>
  <si>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</si>
  <si>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</si>
  <si>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</si>
  <si>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</si>
  <si>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</si>
  <si>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</si>
  <si>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</si>
  <si>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</si>
  <si>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</si>
  <si>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</si>
  <si>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</si>
  <si>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</si>
  <si>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</si>
  <si>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</si>
  <si>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</si>
  <si>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</si>
  <si>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</si>
  <si>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</si>
  <si>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</si>
  <si>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</si>
  <si>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</si>
  <si>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</si>
  <si>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</si>
  <si>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</si>
  <si>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</si>
  <si>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</si>
  <si>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</si>
  <si>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</si>
  <si>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</si>
  <si>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</si>
  <si>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</si>
  <si>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</si>
  <si>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</si>
  <si>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</si>
  <si>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</si>
  <si>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</si>
  <si>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</si>
  <si>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</si>
  <si>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</si>
  <si>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</si>
  <si>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</si>
  <si>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</si>
  <si>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</si>
  <si>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</si>
  <si>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</si>
  <si>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</si>
  <si>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</si>
  <si>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</si>
  <si>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</si>
  <si>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</si>
  <si>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</si>
  <si>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</si>
  <si>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</si>
  <si>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</si>
  <si>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</si>
  <si>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</si>
  <si>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</si>
  <si>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</si>
  <si>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</si>
  <si>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</si>
  <si>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</si>
  <si>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</si>
  <si>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</si>
  <si>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</si>
  <si>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</si>
  <si>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</si>
  <si>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</si>
  <si>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</si>
  <si>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</si>
  <si>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</si>
  <si>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</si>
  <si>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</si>
  <si>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</si>
  <si>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</si>
  <si>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</si>
  <si>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</si>
  <si>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</si>
  <si>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</si>
  <si>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</si>
  <si>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</si>
  <si>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</si>
  <si>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</si>
  <si>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</si>
  <si>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</si>
  <si>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</si>
  <si>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</si>
  <si>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</si>
  <si>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</si>
  <si>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</si>
  <si>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</si>
  <si>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</si>
  <si>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</si>
  <si>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</si>
  <si>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</si>
  <si>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</si>
  <si>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</si>
  <si>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</si>
  <si>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</si>
  <si>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</si>
  <si>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</si>
  <si>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</si>
  <si>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</si>
  <si>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</si>
  <si>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</si>
  <si>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</si>
  <si>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</si>
  <si>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</si>
  <si>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</si>
  <si>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</si>
  <si>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</si>
  <si>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</si>
  <si>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</si>
  <si>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</si>
  <si>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</si>
  <si>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</si>
  <si>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</si>
  <si>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</si>
  <si>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</si>
  <si>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</si>
  <si>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</si>
  <si>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</si>
  <si>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</si>
  <si>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</si>
  <si>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</si>
  <si>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</si>
  <si>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</si>
  <si>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</si>
  <si>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</si>
  <si>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</si>
  <si>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</si>
  <si>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</si>
  <si>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</si>
  <si>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</si>
  <si>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</si>
  <si>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</si>
  <si>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</si>
  <si>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</si>
  <si>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</si>
  <si>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</si>
  <si>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</si>
  <si>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</si>
  <si>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</si>
  <si>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</si>
  <si>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</si>
  <si>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</si>
  <si>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</si>
  <si>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</si>
  <si>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</si>
  <si>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</si>
  <si>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</si>
  <si>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</si>
  <si>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</si>
  <si>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</si>
  <si>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</si>
  <si>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</si>
  <si>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</si>
  <si>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</si>
  <si>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</si>
  <si>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</si>
  <si>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</si>
  <si>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</si>
  <si>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</si>
  <si>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</si>
  <si>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</si>
  <si>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</si>
  <si>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</si>
  <si>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</si>
  <si>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</si>
  <si>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</si>
  <si>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</si>
  <si>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</si>
  <si>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</si>
  <si>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</si>
  <si>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</si>
  <si>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</si>
  <si>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</si>
  <si>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</si>
  <si>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</si>
  <si>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</si>
  <si>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</si>
  <si>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</si>
  <si>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</si>
  <si>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</si>
  <si>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</si>
  <si>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</si>
  <si>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</si>
  <si>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</si>
  <si>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</si>
  <si>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</si>
  <si>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</si>
  <si>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</si>
  <si>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</si>
  <si>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</si>
  <si>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</si>
  <si>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</si>
  <si>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</si>
  <si>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</si>
  <si>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</si>
  <si>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</si>
  <si>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</si>
  <si>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</si>
  <si>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</si>
  <si>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</si>
  <si>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</si>
  <si>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</si>
  <si>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</si>
  <si>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</si>
  <si>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</si>
  <si>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</si>
  <si>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</si>
  <si>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</si>
  <si>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</si>
  <si>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</si>
  <si>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</si>
  <si>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</si>
  <si>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</si>
  <si>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</si>
  <si>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</si>
  <si>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</si>
  <si>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</si>
  <si>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</si>
  <si>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</si>
  <si>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</si>
  <si>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</si>
  <si>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</si>
  <si>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</si>
  <si>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</si>
  <si>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</si>
  <si>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</si>
  <si>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</si>
  <si>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</si>
  <si>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</si>
  <si>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</si>
  <si>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</si>
  <si>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</si>
  <si>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</si>
  <si>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</si>
  <si>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</si>
  <si>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</si>
  <si>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</si>
  <si>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</si>
  <si>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</si>
  <si>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</si>
  <si>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</si>
  <si>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</si>
  <si>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</si>
  <si>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</si>
  <si>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</si>
  <si>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</si>
  <si>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</si>
  <si>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</si>
  <si>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</si>
  <si>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</si>
  <si>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</si>
  <si>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</si>
  <si>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</si>
  <si>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</si>
  <si>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</si>
  <si>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</si>
  <si>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</si>
  <si>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</si>
  <si>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</si>
  <si>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</si>
  <si>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</si>
  <si>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</si>
  <si>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</si>
  <si>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</si>
  <si>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</si>
  <si>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</si>
  <si>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</si>
  <si>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</si>
  <si>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</si>
  <si>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</si>
  <si>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</si>
  <si>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</si>
  <si>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</si>
  <si>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</si>
  <si>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</si>
  <si>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</si>
  <si>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</si>
  <si>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</si>
  <si>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</si>
  <si>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</si>
  <si>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</si>
  <si>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</si>
  <si>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</si>
  <si>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</si>
  <si>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</si>
  <si>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</si>
  <si>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</si>
  <si>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</si>
  <si>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</si>
  <si>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</si>
  <si>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</si>
  <si>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</si>
  <si>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</si>
  <si>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</si>
  <si>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</si>
  <si>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</si>
  <si>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</si>
  <si>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</si>
  <si>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</si>
  <si>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</si>
  <si>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</si>
  <si>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</si>
  <si>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</si>
  <si>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</si>
  <si>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</si>
  <si>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</si>
  <si>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</si>
  <si>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</si>
  <si>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</si>
  <si>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</si>
  <si>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</si>
  <si>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</si>
  <si>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</si>
  <si>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</si>
  <si>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</si>
  <si>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</si>
  <si>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</si>
  <si>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</si>
  <si>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</si>
  <si>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</si>
  <si>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</si>
  <si>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</si>
  <si>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</si>
  <si>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</si>
  <si>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</si>
  <si>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</si>
  <si>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</si>
  <si>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</si>
  <si>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</si>
  <si>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</si>
  <si>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</si>
  <si>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</si>
  <si>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</si>
  <si>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</si>
  <si>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</si>
  <si>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</si>
  <si>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</si>
  <si>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</si>
  <si>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</si>
  <si>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</si>
  <si>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</si>
  <si>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</si>
  <si>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</si>
  <si>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</si>
  <si>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</si>
  <si>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</si>
  <si>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</si>
  <si>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</si>
  <si>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</si>
  <si>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</si>
  <si>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</si>
  <si>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</si>
  <si>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</si>
  <si>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</si>
  <si>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</si>
  <si>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</si>
  <si>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</si>
  <si>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</si>
  <si>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</si>
  <si>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</si>
  <si>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</si>
  <si>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</si>
  <si>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</si>
  <si>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</si>
  <si>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</si>
  <si>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</si>
  <si>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</si>
  <si>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</si>
  <si>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</si>
  <si>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</si>
  <si>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</si>
  <si>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</si>
  <si>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</si>
  <si>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</si>
  <si>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</si>
  <si>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</si>
  <si>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</si>
  <si>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</si>
  <si>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</si>
  <si>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</si>
  <si>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</si>
  <si>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</si>
  <si>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</si>
  <si>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</si>
  <si>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</si>
  <si>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</si>
  <si>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</si>
  <si>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</si>
  <si>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</si>
  <si>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</si>
  <si>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</si>
  <si>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</si>
  <si>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</si>
  <si>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</si>
  <si>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</si>
  <si>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</si>
  <si>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</si>
  <si>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</si>
  <si>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</si>
  <si>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</si>
  <si>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</si>
  <si>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</si>
  <si>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</si>
  <si>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</si>
  <si>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</si>
  <si>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</si>
  <si>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</si>
  <si>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</si>
  <si>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</si>
  <si>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</si>
  <si>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</si>
  <si>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</si>
  <si>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</si>
  <si>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</si>
  <si>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</si>
  <si>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</si>
  <si>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</si>
  <si>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</si>
  <si>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</si>
  <si>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</si>
  <si>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</si>
  <si>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</si>
  <si>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</si>
  <si>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</si>
  <si>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</si>
  <si>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</si>
  <si>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</si>
  <si>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</si>
  <si>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</si>
  <si>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</si>
  <si>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</si>
  <si>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</si>
  <si>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</si>
  <si>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</si>
  <si>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</si>
  <si>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</si>
  <si>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</si>
  <si>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</si>
  <si>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</si>
  <si>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</si>
  <si>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</si>
  <si>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</si>
  <si>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</si>
  <si>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</si>
  <si>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</si>
  <si>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</si>
  <si>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</si>
  <si>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</si>
  <si>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</si>
  <si>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</si>
  <si>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</si>
  <si>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</si>
  <si>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</si>
  <si>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</si>
  <si>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</si>
  <si>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</si>
  <si>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</si>
  <si>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</si>
  <si>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</si>
  <si>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</si>
  <si>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</si>
  <si>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</si>
  <si>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</si>
  <si>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</si>
  <si>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</si>
  <si>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</si>
  <si>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</si>
  <si>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</si>
  <si>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</si>
  <si>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</si>
  <si>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</si>
  <si>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</si>
  <si>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</si>
  <si>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</si>
  <si>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</si>
  <si>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</si>
  <si>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</si>
  <si>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</si>
  <si>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</si>
  <si>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</si>
  <si>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</si>
  <si>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</si>
  <si>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</si>
  <si>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</si>
  <si>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</si>
  <si>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</si>
  <si>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</si>
  <si>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</si>
  <si>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</si>
  <si>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</si>
  <si>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</si>
  <si>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</si>
  <si>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</si>
  <si>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</si>
  <si>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</si>
  <si>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</si>
  <si>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</si>
  <si>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</si>
  <si>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</si>
  <si>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</si>
  <si>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</si>
  <si>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</si>
  <si>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</si>
  <si>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</si>
  <si>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</si>
  <si>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</si>
  <si>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</si>
  <si>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</si>
  <si>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</si>
  <si>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</si>
  <si>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</si>
  <si>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</si>
  <si>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</si>
  <si>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</si>
  <si>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</si>
  <si>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</si>
  <si>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</si>
  <si>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</si>
  <si>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</si>
  <si>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</si>
  <si>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</si>
  <si>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</si>
  <si>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</si>
  <si>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</si>
  <si>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</si>
  <si>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</si>
  <si>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</si>
  <si>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</si>
  <si>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</si>
  <si>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</si>
  <si>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</si>
  <si>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</si>
  <si>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</si>
  <si>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</si>
  <si>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</si>
  <si>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</si>
  <si>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</si>
  <si>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</si>
  <si>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</si>
  <si>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</si>
  <si>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</si>
  <si>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</si>
  <si>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</si>
  <si>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</si>
  <si>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</si>
  <si>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</si>
  <si>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</si>
  <si>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</si>
  <si>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</si>
  <si>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</si>
  <si>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</si>
  <si>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</si>
  <si>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</si>
  <si>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</si>
  <si>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</si>
  <si>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</si>
  <si>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</si>
  <si>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</si>
  <si>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</si>
  <si>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</si>
  <si>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</si>
  <si>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</si>
  <si>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</si>
  <si>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</si>
  <si>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</si>
  <si>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</si>
  <si>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</si>
  <si>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</si>
  <si>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</si>
  <si>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</si>
  <si>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</si>
  <si>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</si>
  <si>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</si>
  <si>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</si>
  <si>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</si>
  <si>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</si>
  <si>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</si>
  <si>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</si>
  <si>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</si>
  <si>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</si>
  <si>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</si>
  <si>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</si>
  <si>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</si>
  <si>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</si>
  <si>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</si>
  <si>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</si>
  <si>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</si>
  <si>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</si>
  <si>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</si>
  <si>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</si>
  <si>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</si>
  <si>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</si>
  <si>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</si>
  <si>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</si>
  <si>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</si>
  <si>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</si>
  <si>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</si>
  <si>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</si>
  <si>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</si>
  <si>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</si>
  <si>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</si>
  <si>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</si>
  <si>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</si>
  <si>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</si>
  <si>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</si>
  <si>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</si>
  <si>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</si>
  <si>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</si>
  <si>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</si>
  <si>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</si>
  <si>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</si>
  <si>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</si>
  <si>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</si>
  <si>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</si>
  <si>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</si>
  <si>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</si>
  <si>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</si>
  <si>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</si>
  <si>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</si>
  <si>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</si>
  <si>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</si>
  <si>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</si>
  <si>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</si>
  <si>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</si>
  <si>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</si>
  <si>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</si>
  <si>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</si>
  <si>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</si>
  <si>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</si>
  <si>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</si>
  <si>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</si>
  <si>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</si>
  <si>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</si>
  <si>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</si>
  <si>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</si>
  <si>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</si>
  <si>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</si>
  <si>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</si>
  <si>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</si>
  <si>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</si>
  <si>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</si>
  <si>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</si>
  <si>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</si>
  <si>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</si>
  <si>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</si>
  <si>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</si>
  <si>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</si>
  <si>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</si>
  <si>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</si>
  <si>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</si>
  <si>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</si>
  <si>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</si>
  <si>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</si>
  <si>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</si>
  <si>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</si>
  <si>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</si>
  <si>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</si>
  <si>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</si>
  <si>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</si>
  <si>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</si>
  <si>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</si>
  <si>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</si>
  <si>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</si>
  <si>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</si>
  <si>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</si>
  <si>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</si>
  <si>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</si>
  <si>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</si>
  <si>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</si>
  <si>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</si>
  <si>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</si>
  <si>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</si>
  <si>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</si>
  <si>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</si>
  <si>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</si>
  <si>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</si>
  <si>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</si>
  <si>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</si>
  <si>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</si>
  <si>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</si>
  <si>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</si>
  <si>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</si>
  <si>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</si>
  <si>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</si>
  <si>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</si>
  <si>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</si>
  <si>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</si>
  <si>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</si>
  <si>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</si>
  <si>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</si>
  <si>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</si>
  <si>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</si>
  <si>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</si>
  <si>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</si>
  <si>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</si>
  <si>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</si>
  <si>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</si>
  <si>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</si>
  <si>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</si>
  <si>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</si>
  <si>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</si>
  <si>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</si>
  <si>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</si>
  <si>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</si>
  <si>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</si>
  <si>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</si>
  <si>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</si>
  <si>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</si>
  <si>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</si>
  <si>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</si>
  <si>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</si>
  <si>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</si>
  <si>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</si>
  <si>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</si>
  <si>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</si>
  <si>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</si>
  <si>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</si>
  <si>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</si>
  <si>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</si>
  <si>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</si>
  <si>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</si>
  <si>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</si>
  <si>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</si>
  <si>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</si>
  <si>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</si>
  <si>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</si>
  <si>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</si>
  <si>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</si>
  <si>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</si>
  <si>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</si>
  <si>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</si>
  <si>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</si>
  <si>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</si>
  <si>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</si>
  <si>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</si>
  <si>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</si>
  <si>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</si>
  <si>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</si>
  <si>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</si>
  <si>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</si>
  <si>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</si>
  <si>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</si>
  <si>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</si>
  <si>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</si>
  <si>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</si>
  <si>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</si>
  <si>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</si>
  <si>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</si>
  <si>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</si>
  <si>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</si>
  <si>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</si>
  <si>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</si>
  <si>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</si>
  <si>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</si>
  <si>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</si>
  <si>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</si>
  <si>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</si>
  <si>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</si>
  <si>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</si>
  <si>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</si>
  <si>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</si>
  <si>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</si>
  <si>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</si>
  <si>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</si>
  <si>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</si>
  <si>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</si>
  <si>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</si>
  <si>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</si>
  <si>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</si>
  <si>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</si>
  <si>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</si>
  <si>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</si>
  <si>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</si>
  <si>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</si>
  <si>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</si>
  <si>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</si>
  <si>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</si>
  <si>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</si>
  <si>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</si>
  <si>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</si>
  <si>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</si>
  <si>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</si>
  <si>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</si>
  <si>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</si>
  <si>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</si>
  <si>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</si>
  <si>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</si>
  <si>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</si>
  <si>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</si>
  <si>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</si>
  <si>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</si>
  <si>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</si>
  <si>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</si>
  <si>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</si>
  <si>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</si>
  <si>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</si>
  <si>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</si>
  <si>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</si>
  <si>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</si>
  <si>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</si>
  <si>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</si>
  <si>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</si>
  <si>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</si>
  <si>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</si>
  <si>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</si>
  <si>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</si>
  <si>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</si>
  <si>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</si>
  <si>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</si>
  <si>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</si>
  <si>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</si>
  <si>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</si>
  <si>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</si>
  <si>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</si>
  <si>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</si>
  <si>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</si>
  <si>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</si>
  <si>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</si>
  <si>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</si>
  <si>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</si>
  <si>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</si>
  <si>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</si>
  <si>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</si>
  <si>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</si>
  <si>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</si>
  <si>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</si>
  <si>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</si>
  <si>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</si>
  <si>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</si>
  <si>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</si>
  <si>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</si>
  <si>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</si>
  <si>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</si>
  <si>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</si>
  <si>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</si>
  <si>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</si>
  <si>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</si>
  <si>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</si>
  <si>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</si>
  <si>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</si>
  <si>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</si>
  <si>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</si>
  <si>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</si>
  <si>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</si>
  <si>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</si>
  <si>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</si>
  <si>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</si>
  <si>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</si>
  <si>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</si>
  <si>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</si>
  <si>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</si>
  <si>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</si>
  <si>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</si>
  <si>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</si>
  <si>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</si>
  <si>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</si>
  <si>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</si>
  <si>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</si>
  <si>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</si>
  <si>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</si>
  <si>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</si>
  <si>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</si>
  <si>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</si>
  <si>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</si>
  <si>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</si>
  <si>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</si>
  <si>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</si>
  <si>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</si>
  <si>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</si>
  <si>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</si>
  <si>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</si>
  <si>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</si>
  <si>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</si>
  <si>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</si>
  <si>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</si>
  <si>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</si>
  <si>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</si>
  <si>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</si>
  <si>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</si>
  <si>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</si>
  <si>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</si>
  <si>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</si>
  <si>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</si>
  <si>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</si>
  <si>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</si>
  <si>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</si>
  <si>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</si>
  <si>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</si>
  <si>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</si>
  <si>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</si>
  <si>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</si>
  <si>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</si>
  <si>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</si>
  <si>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</si>
  <si>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</si>
  <si>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</si>
  <si>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</si>
  <si>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</si>
  <si>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</si>
  <si>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</si>
  <si>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</si>
  <si>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</si>
  <si>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</si>
  <si>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</si>
  <si>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</si>
  <si>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</si>
  <si>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</si>
  <si>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</si>
  <si>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</si>
  <si>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</si>
  <si>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</si>
  <si>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</si>
  <si>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</si>
  <si>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</si>
  <si>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</si>
  <si>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</si>
  <si>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</si>
  <si>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</si>
  <si>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</si>
  <si>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</si>
  <si>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</si>
  <si>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</si>
  <si>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</si>
  <si>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</si>
  <si>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</si>
  <si>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</si>
  <si>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</si>
  <si>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</si>
  <si>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</si>
  <si>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</si>
  <si>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</si>
  <si>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</si>
  <si>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</si>
  <si>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</si>
  <si>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</si>
  <si>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</si>
  <si>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</si>
  <si>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</si>
  <si>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</si>
  <si>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</si>
  <si>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</si>
  <si>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</si>
  <si>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</si>
  <si>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</si>
  <si>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</si>
  <si>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</si>
  <si>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</si>
  <si>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</si>
  <si>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</si>
  <si>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</si>
  <si>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</si>
  <si>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</si>
  <si>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</si>
  <si>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</si>
  <si>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</si>
  <si>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</si>
  <si>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</si>
  <si>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</si>
  <si>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</si>
  <si>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</si>
  <si>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</si>
  <si>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</si>
  <si>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</si>
  <si>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</si>
  <si>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</si>
  <si>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</si>
  <si>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</si>
  <si>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</si>
  <si>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</si>
  <si>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</si>
  <si>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</si>
  <si>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</si>
  <si>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</si>
  <si>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</si>
  <si>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</si>
  <si>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</si>
  <si>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</si>
  <si>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</si>
  <si>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</si>
  <si>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</si>
  <si>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</si>
  <si>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</si>
  <si>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</si>
  <si>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</si>
  <si>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</si>
  <si>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</si>
  <si>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</si>
  <si>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</si>
  <si>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</si>
  <si>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</si>
  <si>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</si>
  <si>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</si>
  <si>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</si>
  <si>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</si>
  <si>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</si>
  <si>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</si>
  <si>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</si>
  <si>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</si>
  <si>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</si>
  <si>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</si>
  <si>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</si>
  <si>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</si>
  <si>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</si>
  <si>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</si>
  <si>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</si>
  <si>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</si>
  <si>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</si>
  <si>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</si>
  <si>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</si>
  <si>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</si>
  <si>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</si>
  <si>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</si>
  <si>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</si>
  <si>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</si>
  <si>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</si>
  <si>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</si>
  <si>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</si>
  <si>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</si>
  <si>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</si>
  <si>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</si>
  <si>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</si>
  <si>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</si>
  <si>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</si>
  <si>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</si>
  <si>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</si>
  <si>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</si>
  <si>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</si>
  <si>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</si>
  <si>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</si>
  <si>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</si>
  <si>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</si>
  <si>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</si>
  <si>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</si>
  <si>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</si>
  <si>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</si>
  <si>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</si>
  <si>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</si>
  <si>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</si>
  <si>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</si>
  <si>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</si>
  <si>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</si>
  <si>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</si>
  <si>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</si>
  <si>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</si>
  <si>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</si>
  <si>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</si>
  <si>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</si>
  <si>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</si>
  <si>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</si>
  <si>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</si>
  <si>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</si>
  <si>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</si>
  <si>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</si>
  <si>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</si>
  <si>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</si>
  <si>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</si>
  <si>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</si>
  <si>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</si>
  <si>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</si>
  <si>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</si>
  <si>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</si>
  <si>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</si>
  <si>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</si>
  <si>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</si>
  <si>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</si>
  <si>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</si>
  <si>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</si>
  <si>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</si>
  <si>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</si>
  <si>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</si>
  <si>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</si>
  <si>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</si>
  <si>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</si>
  <si>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</si>
  <si>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</si>
  <si>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</si>
  <si>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</si>
  <si>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</si>
  <si>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</si>
  <si>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</si>
  <si>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</si>
  <si>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</si>
  <si>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</si>
  <si>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</si>
  <si>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</si>
  <si>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</si>
  <si>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</si>
  <si>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</si>
  <si>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</si>
  <si>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</si>
  <si>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</si>
  <si>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</si>
  <si>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</si>
  <si>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</si>
  <si>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</si>
  <si>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</si>
  <si>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</si>
  <si>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</si>
  <si>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</si>
  <si>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</si>
  <si>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</si>
  <si>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</si>
  <si>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</si>
  <si>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</si>
  <si>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</si>
  <si>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</si>
  <si>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</si>
  <si>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</si>
  <si>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</si>
  <si>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</si>
  <si>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</si>
  <si>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</si>
  <si>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</si>
  <si>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</si>
  <si>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</si>
  <si>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</si>
  <si>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</si>
  <si>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</si>
  <si>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</si>
  <si>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</si>
  <si>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</si>
  <si>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</si>
  <si>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</si>
  <si>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</si>
  <si>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</si>
  <si>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</si>
  <si>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</si>
  <si>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</si>
  <si>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</si>
  <si>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</si>
  <si>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</si>
  <si>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</si>
  <si>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</si>
  <si>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</si>
  <si>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</si>
  <si>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</si>
  <si>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</si>
  <si>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</si>
  <si>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</si>
  <si>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</si>
  <si>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</si>
  <si>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</si>
  <si>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</si>
  <si>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</si>
  <si>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</si>
  <si>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</si>
  <si>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</si>
  <si>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</si>
  <si>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</si>
  <si>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</si>
  <si>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</si>
  <si>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</si>
  <si>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</si>
  <si>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</si>
  <si>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</si>
  <si>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</si>
  <si>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</si>
  <si>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</si>
  <si>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</si>
  <si>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</si>
  <si>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</si>
  <si>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</si>
  <si>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</si>
  <si>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</si>
  <si>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</si>
  <si>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</si>
  <si>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</si>
  <si>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</si>
  <si>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</si>
  <si>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</si>
  <si>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</si>
  <si>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</si>
  <si>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</si>
  <si>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</si>
  <si>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</si>
  <si>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</si>
  <si>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</si>
  <si>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</si>
  <si>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</si>
  <si>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</si>
  <si>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</si>
  <si>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</si>
  <si>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</si>
  <si>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</si>
  <si>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</si>
  <si>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</si>
  <si>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</si>
  <si>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</si>
  <si>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</si>
  <si>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</si>
  <si>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</si>
  <si>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</si>
  <si>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</si>
  <si>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</si>
  <si>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</si>
  <si>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</si>
  <si>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</si>
  <si>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</si>
  <si>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</si>
  <si>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</si>
  <si>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</si>
  <si>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</si>
  <si>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</si>
  <si>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</si>
  <si>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</si>
  <si>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</si>
  <si>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</si>
  <si>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</si>
  <si>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</si>
  <si>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</si>
  <si>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</si>
  <si>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</si>
  <si>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</si>
  <si>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</si>
  <si>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</si>
  <si>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</si>
  <si>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</si>
  <si>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</si>
  <si>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</si>
  <si>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</si>
  <si>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</si>
  <si>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</si>
  <si>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</si>
  <si>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</si>
  <si>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</si>
  <si>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</si>
  <si>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</si>
  <si>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</si>
  <si>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</si>
  <si>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</si>
  <si>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</si>
  <si>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</si>
  <si>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</si>
  <si>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</si>
  <si>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</si>
  <si>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</si>
  <si>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</si>
  <si>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</si>
  <si>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</si>
  <si>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</si>
  <si>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</si>
  <si>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</si>
  <si>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</si>
  <si>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</si>
  <si>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</si>
  <si>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</si>
  <si>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</si>
  <si>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</si>
  <si>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</si>
  <si>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</si>
  <si>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</si>
  <si>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</si>
  <si>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</si>
  <si>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</si>
  <si>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</si>
  <si>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</si>
  <si>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</si>
  <si>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</si>
  <si>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</si>
  <si>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</si>
  <si>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</si>
  <si>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</si>
  <si>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</si>
  <si>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</si>
  <si>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</si>
  <si>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</si>
  <si>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</si>
  <si>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</si>
  <si>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</si>
  <si>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</si>
  <si>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</si>
  <si>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</si>
  <si>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</si>
  <si>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</si>
  <si>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</si>
  <si>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</si>
  <si>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</si>
  <si>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</si>
  <si>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</si>
  <si>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</si>
  <si>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</si>
  <si>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</si>
  <si>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</si>
  <si>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</si>
  <si>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</si>
  <si>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</si>
  <si>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</si>
  <si>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</si>
  <si>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</si>
  <si>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</si>
  <si>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</si>
  <si>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</si>
  <si>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</si>
  <si>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</si>
  <si>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</si>
  <si>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</si>
  <si>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</si>
  <si>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</si>
  <si>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</si>
  <si>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</si>
  <si>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</si>
  <si>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</si>
  <si>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</si>
  <si>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</si>
  <si>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</si>
  <si>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</si>
  <si>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</si>
  <si>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</si>
  <si>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</si>
  <si>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</si>
  <si>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</si>
  <si>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</si>
  <si>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</si>
  <si>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</si>
  <si>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</si>
  <si>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</si>
  <si>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</si>
  <si>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</si>
  <si>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</si>
  <si>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</si>
  <si>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</si>
  <si>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</si>
  <si>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</si>
  <si>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</si>
  <si>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</si>
  <si>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</si>
  <si>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</si>
  <si>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</si>
  <si>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</si>
  <si>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</si>
  <si>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</si>
  <si>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</si>
  <si>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</si>
  <si>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</si>
  <si>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</si>
  <si>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</si>
  <si>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</si>
  <si>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</si>
  <si>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</si>
  <si>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</si>
  <si>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</si>
  <si>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</si>
  <si>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</si>
  <si>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</si>
  <si>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</si>
  <si>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</si>
  <si>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</si>
  <si>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</si>
  <si>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</si>
  <si>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</si>
  <si>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</si>
  <si>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</si>
  <si>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</si>
  <si>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</si>
  <si>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</si>
  <si>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</si>
  <si>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</si>
  <si>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</si>
  <si>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</si>
  <si>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</si>
  <si>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</si>
  <si>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</si>
  <si>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</si>
  <si>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</si>
  <si>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</si>
  <si>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</si>
  <si>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</si>
  <si>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</si>
  <si>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</si>
  <si>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</si>
  <si>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</si>
  <si>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</si>
  <si>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</si>
  <si>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</si>
  <si>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</si>
  <si>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</si>
  <si>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</si>
  <si>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</si>
  <si>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</si>
  <si>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</si>
  <si>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</si>
  <si>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</si>
  <si>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</si>
  <si>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</si>
  <si>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</si>
  <si>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</si>
  <si>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</si>
  <si>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</si>
  <si>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</si>
  <si>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</si>
  <si>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</si>
  <si>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</si>
  <si>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</si>
  <si>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</si>
  <si>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</si>
  <si>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</si>
  <si>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</si>
  <si>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</si>
  <si>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</si>
  <si>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</si>
  <si>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</si>
  <si>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</si>
  <si>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</si>
  <si>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</si>
  <si>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</si>
  <si>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</si>
  <si>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</si>
  <si>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</si>
  <si>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</si>
  <si>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</si>
  <si>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</si>
  <si>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</si>
  <si>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</si>
  <si>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</si>
  <si>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</si>
  <si>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</si>
  <si>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</si>
  <si>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</si>
  <si>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</si>
  <si>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</si>
  <si>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</si>
  <si>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</si>
  <si>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</si>
  <si>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</si>
  <si>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</si>
  <si>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</si>
  <si>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</si>
  <si>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</si>
  <si>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</si>
  <si>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</si>
  <si>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</si>
  <si>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</si>
  <si>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</si>
  <si>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</si>
  <si>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</si>
  <si>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</si>
  <si>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</si>
  <si>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</si>
  <si>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</si>
  <si>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</si>
  <si>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</si>
  <si>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</si>
  <si>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</si>
  <si>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</si>
  <si>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</si>
  <si>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</si>
  <si>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</si>
  <si>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</si>
  <si>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</si>
  <si>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</si>
  <si>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</si>
  <si>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</si>
  <si>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</si>
  <si>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</si>
  <si>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</si>
  <si>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</si>
  <si>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</si>
  <si>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</si>
  <si>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</si>
  <si>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</si>
  <si>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</si>
  <si>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</si>
  <si>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</si>
  <si>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</si>
  <si>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</si>
  <si>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</si>
  <si>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</si>
  <si>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</si>
  <si>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</si>
  <si>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</si>
  <si>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</si>
  <si>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</si>
  <si>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</si>
  <si>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</si>
  <si>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</si>
  <si>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</si>
  <si>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</si>
  <si>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</si>
  <si>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</si>
  <si>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</si>
  <si>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</si>
  <si>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</si>
  <si>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</si>
  <si>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</si>
  <si>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</si>
  <si>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</si>
  <si>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</si>
  <si>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</si>
  <si>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</si>
  <si>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</si>
  <si>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</si>
  <si>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</si>
  <si>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</si>
  <si>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</si>
  <si>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</si>
  <si>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</si>
  <si>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</si>
  <si>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</si>
  <si>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</si>
  <si>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</si>
  <si>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</si>
  <si>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</si>
  <si>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</si>
  <si>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</si>
  <si>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</si>
  <si>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</si>
  <si>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</si>
  <si>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</si>
  <si>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</si>
  <si>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</si>
  <si>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</si>
  <si>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</si>
  <si>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</si>
  <si>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</si>
  <si>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</si>
  <si>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</si>
  <si>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</si>
  <si>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</si>
  <si>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</si>
  <si>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</si>
  <si>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</si>
  <si>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</si>
  <si>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</si>
  <si>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</si>
  <si>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</si>
  <si>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</si>
  <si>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</si>
  <si>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</si>
  <si>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</si>
  <si>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</si>
  <si>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</si>
  <si>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</si>
  <si>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</si>
  <si>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</si>
  <si>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</si>
  <si>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</si>
  <si>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</si>
  <si>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</si>
  <si>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</si>
  <si>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</si>
  <si>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</si>
  <si>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</si>
  <si>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</si>
  <si>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</si>
  <si>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</si>
  <si>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</si>
  <si>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</si>
  <si>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</si>
  <si>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</si>
  <si>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</si>
  <si>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</si>
  <si>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</si>
  <si>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</si>
  <si>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</si>
  <si>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</si>
  <si>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</si>
  <si>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</si>
  <si>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</si>
  <si>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</si>
  <si>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</si>
  <si>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</si>
  <si>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</si>
  <si>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</si>
  <si>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</si>
  <si>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</si>
  <si>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</si>
  <si>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</si>
  <si>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</si>
  <si>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</si>
  <si>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</si>
  <si>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</si>
  <si>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</si>
  <si>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</si>
  <si>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</si>
  <si>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</si>
  <si>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</si>
  <si>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</si>
  <si>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</si>
  <si>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</si>
  <si>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</si>
  <si>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</si>
  <si>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</si>
  <si>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</si>
  <si>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</si>
  <si>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</si>
  <si>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</si>
  <si>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</si>
  <si>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</si>
  <si>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</si>
  <si>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</si>
  <si>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</si>
  <si>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</si>
  <si>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</si>
  <si>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</si>
  <si>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</si>
  <si>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</si>
  <si>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</si>
  <si>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</si>
  <si>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</si>
  <si>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</si>
  <si>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</si>
  <si>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</si>
  <si>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</si>
  <si>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</si>
  <si>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</si>
  <si>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</si>
  <si>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</si>
  <si>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</si>
  <si>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</si>
  <si>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</si>
  <si>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</si>
  <si>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</si>
  <si>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</si>
  <si>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</si>
  <si>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</si>
  <si>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</si>
  <si>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</si>
  <si>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</si>
  <si>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</si>
  <si>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</si>
  <si>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</si>
  <si>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</si>
  <si>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</si>
  <si>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</si>
  <si>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</si>
  <si>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</si>
  <si>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</si>
  <si>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</si>
  <si>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</si>
  <si>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</si>
  <si>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</si>
  <si>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</si>
  <si>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</si>
  <si>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</si>
  <si>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</si>
  <si>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</si>
  <si>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</si>
  <si>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</si>
  <si>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</si>
  <si>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</si>
  <si>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</si>
  <si>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</si>
  <si>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</si>
  <si>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</si>
  <si>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</si>
  <si>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</si>
  <si>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</si>
  <si>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</si>
  <si>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</si>
  <si>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</si>
  <si>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</si>
  <si>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</si>
  <si>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</si>
  <si>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</si>
  <si>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</si>
  <si>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</si>
  <si>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</si>
  <si>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</si>
  <si>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</si>
  <si>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</si>
  <si>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</si>
  <si>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</si>
  <si>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</si>
  <si>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</si>
  <si>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</si>
  <si>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</si>
  <si>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</si>
  <si>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</si>
  <si>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</si>
  <si>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</si>
  <si>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</si>
  <si>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</si>
  <si>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</si>
  <si>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</si>
  <si>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</si>
  <si>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</si>
  <si>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</si>
  <si>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</si>
  <si>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</si>
  <si>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</si>
  <si>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</si>
  <si>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</si>
  <si>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</si>
  <si>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</si>
  <si>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</si>
  <si>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</si>
  <si>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</si>
  <si>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</si>
  <si>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</si>
  <si>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</si>
  <si>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</si>
  <si>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</si>
  <si>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</si>
  <si>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</si>
  <si>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</si>
  <si>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</si>
  <si>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</si>
  <si>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</si>
  <si>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</si>
  <si>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</si>
  <si>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</si>
  <si>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</si>
  <si>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</si>
  <si>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</si>
  <si>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</si>
  <si>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</si>
  <si>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</si>
  <si>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</si>
  <si>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</si>
  <si>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</si>
  <si>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</si>
  <si>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</si>
  <si>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</si>
  <si>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</si>
  <si>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</si>
  <si>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</si>
  <si>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</si>
  <si>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</si>
  <si>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</si>
  <si>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</si>
  <si>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</si>
  <si>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</si>
  <si>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</si>
  <si>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</si>
  <si>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</si>
  <si>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</si>
  <si>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</si>
  <si>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</si>
  <si>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</si>
  <si>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</si>
  <si>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</si>
  <si>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</si>
  <si>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</si>
  <si>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</si>
  <si>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</si>
  <si>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</si>
  <si>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</si>
  <si>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</si>
  <si>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</si>
  <si>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</si>
  <si>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</si>
  <si>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</si>
  <si>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</si>
  <si>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</si>
  <si>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</si>
  <si>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</si>
  <si>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</si>
  <si>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</si>
  <si>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</si>
  <si>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</si>
  <si>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</si>
  <si>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</si>
  <si>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</si>
  <si>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</si>
  <si>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</si>
  <si>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</si>
  <si>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</si>
  <si>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</si>
  <si>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</si>
  <si>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</si>
  <si>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</si>
  <si>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</si>
  <si>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</si>
  <si>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</si>
  <si>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</si>
  <si>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</si>
  <si>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</si>
  <si>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</si>
  <si>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</si>
  <si>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</si>
  <si>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</si>
  <si>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</si>
  <si>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</si>
  <si>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</si>
  <si>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</si>
  <si>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</si>
  <si>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</si>
  <si>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</si>
  <si>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</si>
  <si>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</si>
  <si>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</si>
  <si>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</si>
  <si>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</si>
  <si>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</si>
  <si>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</si>
  <si>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</si>
  <si>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</si>
  <si>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</si>
  <si>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</si>
  <si>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</si>
  <si>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</si>
  <si>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</si>
  <si>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</si>
  <si>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</si>
  <si>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</si>
  <si>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</si>
  <si>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</si>
  <si>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</si>
  <si>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</si>
  <si>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</si>
  <si>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</si>
  <si>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</si>
  <si>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</si>
  <si>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</si>
  <si>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</si>
  <si>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</si>
  <si>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</si>
  <si>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</si>
  <si>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</si>
  <si>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</si>
  <si>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</si>
  <si>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</si>
  <si>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</si>
  <si>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</si>
  <si>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</si>
  <si>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</si>
  <si>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</si>
  <si>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</si>
  <si>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</si>
  <si>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</si>
  <si>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</si>
  <si>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</si>
  <si>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</si>
  <si>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</si>
  <si>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</si>
  <si>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</si>
  <si>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</si>
  <si>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</si>
  <si>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</si>
  <si>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</si>
  <si>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</si>
  <si>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</si>
  <si>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</si>
  <si>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</si>
  <si>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</si>
  <si>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</si>
  <si>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</si>
  <si>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</si>
  <si>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</si>
  <si>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</si>
  <si>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</si>
  <si>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</si>
  <si>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</si>
  <si>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</si>
  <si>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</si>
  <si>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</si>
  <si>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</si>
  <si>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</si>
  <si>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</si>
  <si>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</si>
  <si>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</si>
  <si>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</si>
  <si>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</si>
  <si>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</si>
  <si>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</si>
  <si>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</si>
  <si>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</si>
  <si>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</si>
  <si>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</si>
  <si>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</si>
  <si>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</si>
  <si>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</si>
  <si>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</si>
  <si>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</si>
  <si>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</si>
  <si>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</si>
  <si>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</si>
  <si>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</si>
  <si>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</si>
  <si>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</si>
  <si>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</si>
  <si>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</si>
  <si>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</si>
  <si>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</si>
  <si>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</si>
  <si>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</si>
  <si>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</si>
  <si>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</si>
  <si>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</si>
  <si>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</si>
  <si>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</si>
  <si>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</si>
  <si>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</si>
  <si>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</si>
  <si>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</si>
  <si>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</si>
  <si>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</si>
  <si>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</si>
  <si>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</si>
  <si>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</si>
  <si>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</si>
  <si>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</si>
  <si>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</si>
  <si>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</si>
  <si>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</si>
  <si>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</si>
  <si>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</si>
  <si>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</si>
  <si>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</si>
  <si>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</si>
  <si>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</si>
  <si>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</si>
  <si>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</si>
  <si>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</si>
  <si>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</si>
  <si>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</si>
  <si>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</si>
  <si>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</si>
  <si>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</si>
  <si>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</si>
  <si>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</si>
  <si>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</si>
  <si>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</si>
  <si>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</si>
  <si>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</si>
  <si>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</si>
  <si>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</si>
  <si>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</si>
  <si>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</si>
  <si>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</si>
  <si>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</si>
  <si>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</si>
  <si>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</si>
  <si>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</si>
  <si>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</si>
  <si>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</si>
  <si>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</si>
  <si>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</si>
  <si>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</si>
  <si>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</si>
  <si>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</si>
  <si>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</si>
  <si>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</si>
  <si>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</si>
  <si>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</si>
  <si>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</si>
  <si>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</si>
  <si>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</si>
  <si>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</si>
  <si>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</si>
  <si>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</si>
  <si>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</si>
  <si>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</si>
  <si>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</si>
  <si>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</si>
  <si>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</si>
  <si>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</si>
  <si>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</si>
  <si>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</si>
  <si>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</si>
  <si>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</si>
  <si>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</si>
  <si>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</si>
  <si>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</si>
  <si>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</si>
  <si>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</si>
  <si>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</si>
  <si>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</si>
  <si>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</si>
  <si>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</si>
  <si>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</si>
  <si>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</si>
  <si>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</si>
  <si>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</si>
  <si>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</si>
  <si>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</si>
  <si>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</si>
  <si>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</si>
  <si>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</si>
  <si>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</si>
  <si>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</si>
  <si>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</si>
  <si>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</si>
  <si>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</si>
  <si>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</si>
  <si>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</si>
  <si>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</si>
  <si>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</si>
  <si>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</si>
  <si>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</si>
  <si>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</si>
  <si>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</si>
  <si>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</si>
  <si>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</si>
  <si>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</si>
  <si>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</si>
  <si>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</si>
  <si>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</si>
  <si>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</si>
  <si>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</si>
  <si>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</si>
  <si>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</si>
  <si>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</si>
  <si>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</si>
  <si>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</si>
  <si>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</si>
  <si>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</si>
  <si>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</si>
  <si>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</si>
  <si>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</si>
  <si>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</si>
  <si>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</si>
  <si>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</si>
  <si>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</si>
  <si>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</si>
  <si>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</si>
  <si>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</si>
  <si>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</si>
  <si>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</si>
  <si>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</si>
  <si>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</si>
  <si>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</si>
  <si>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</si>
  <si>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</si>
  <si>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</si>
  <si>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</si>
  <si>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</si>
  <si>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</si>
  <si>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</si>
  <si>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</si>
  <si>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</si>
  <si>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</si>
  <si>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</si>
  <si>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</si>
  <si>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</si>
  <si>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</si>
  <si>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</si>
  <si>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</si>
  <si>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</si>
  <si>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</si>
  <si>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</si>
  <si>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</si>
  <si>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</si>
  <si>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</si>
  <si>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</si>
  <si>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</si>
  <si>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</si>
  <si>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</si>
  <si>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</si>
  <si>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</si>
  <si>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</si>
  <si>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</si>
  <si>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</si>
  <si>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</si>
  <si>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</si>
  <si>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</si>
  <si>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</si>
  <si>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</si>
  <si>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</si>
  <si>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</si>
  <si>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</si>
  <si>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</si>
  <si>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</si>
  <si>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</si>
  <si>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</si>
  <si>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</si>
  <si>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</si>
  <si>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</si>
  <si>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</si>
  <si>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</si>
  <si>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</si>
  <si>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</si>
  <si>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</si>
  <si>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</si>
  <si>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</si>
  <si>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</si>
  <si>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</si>
  <si>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</si>
  <si>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</si>
  <si>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</si>
  <si>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</si>
  <si>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</si>
  <si>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</si>
  <si>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</si>
  <si>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</si>
  <si>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</si>
  <si>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</si>
  <si>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</si>
  <si>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</si>
  <si>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</si>
  <si>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</si>
  <si>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</si>
  <si>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</si>
  <si>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</si>
  <si>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</si>
  <si>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</si>
  <si>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</si>
  <si>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</si>
  <si>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</si>
  <si>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</si>
  <si>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</si>
  <si>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</si>
  <si>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</si>
  <si>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</si>
  <si>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</si>
  <si>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</si>
  <si>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</si>
  <si>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</si>
  <si>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</si>
  <si>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</si>
  <si>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</si>
  <si>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</si>
  <si>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</si>
  <si>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</si>
  <si>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</si>
  <si>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</si>
  <si>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</si>
  <si>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</si>
  <si>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</si>
  <si>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</si>
  <si>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</si>
  <si>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</si>
  <si>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</si>
  <si>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</si>
  <si>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</si>
  <si>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</si>
  <si>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</si>
  <si>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</si>
  <si>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</si>
  <si>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</si>
  <si>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</si>
  <si>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</si>
  <si>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</si>
  <si>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</si>
  <si>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</si>
  <si>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</si>
  <si>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</si>
  <si>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</si>
  <si>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</si>
  <si>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</si>
  <si>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</si>
  <si>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</si>
  <si>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</si>
  <si>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</si>
  <si>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</si>
  <si>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</si>
  <si>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</si>
  <si>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</si>
  <si>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</si>
  <si>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</si>
  <si>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</si>
  <si>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</si>
  <si>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</si>
  <si>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</si>
  <si>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</si>
  <si>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</si>
  <si>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</si>
  <si>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</si>
  <si>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</si>
  <si>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</si>
  <si>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</si>
  <si>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</si>
  <si>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</si>
  <si>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</si>
  <si>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</si>
  <si>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</si>
  <si>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</si>
  <si>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</si>
  <si>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</si>
  <si>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</si>
  <si>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</si>
  <si>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</si>
  <si>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</si>
  <si>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</si>
  <si>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</si>
  <si>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</si>
  <si>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</si>
  <si>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</si>
  <si>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</si>
  <si>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</si>
  <si>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</si>
  <si>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</si>
  <si>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</si>
  <si>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</si>
  <si>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</si>
  <si>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</si>
  <si>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</si>
  <si>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</si>
  <si>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</si>
  <si>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</si>
  <si>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</si>
  <si>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</si>
  <si>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</si>
  <si>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</si>
  <si>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</si>
  <si>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</si>
  <si>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</si>
  <si>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</si>
  <si>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</si>
  <si>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</si>
  <si>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</si>
  <si>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</si>
  <si>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</si>
  <si>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</si>
  <si>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</si>
  <si>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</si>
  <si>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</si>
  <si>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</si>
  <si>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</si>
  <si>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</si>
  <si>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</si>
  <si>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</si>
  <si>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</si>
  <si>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</si>
  <si>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</si>
  <si>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</si>
  <si>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</si>
  <si>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</si>
  <si>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</si>
  <si>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</si>
  <si>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</si>
  <si>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</si>
  <si>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</si>
  <si>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</si>
  <si>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</si>
  <si>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</si>
  <si>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</si>
  <si>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</si>
  <si>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</si>
  <si>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</si>
  <si>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</si>
  <si>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</si>
  <si>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</si>
  <si>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</si>
  <si>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</si>
  <si>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</si>
  <si>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</si>
  <si>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</si>
  <si>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</si>
  <si>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</si>
  <si>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</si>
  <si>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</si>
  <si>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</si>
  <si>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</si>
  <si>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</si>
  <si>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</si>
  <si>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</si>
  <si>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</si>
  <si>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</si>
  <si>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</si>
  <si>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</si>
  <si>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</si>
  <si>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</si>
  <si>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</si>
  <si>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</si>
  <si>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</si>
  <si>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</si>
  <si>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</si>
  <si>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</si>
  <si>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</si>
  <si>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</si>
  <si>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</si>
  <si>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</si>
  <si>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</si>
  <si>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</si>
  <si>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</si>
  <si>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</si>
  <si>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</si>
  <si>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</si>
  <si>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</si>
  <si>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</si>
  <si>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</si>
  <si>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</si>
  <si>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</si>
  <si>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</si>
  <si>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</si>
  <si>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</si>
  <si>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</si>
  <si>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</si>
  <si>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</si>
  <si>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</si>
  <si>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</si>
  <si>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</si>
  <si>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</si>
  <si>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</si>
  <si>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</si>
  <si>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</si>
  <si>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</si>
  <si>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</si>
  <si>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</si>
  <si>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</si>
  <si>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</si>
  <si>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</si>
  <si>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</si>
  <si>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</si>
  <si>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</si>
  <si>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</si>
  <si>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</si>
  <si>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</si>
  <si>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</si>
  <si>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</si>
  <si>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</si>
  <si>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</si>
  <si>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</si>
  <si>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</si>
  <si>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</si>
  <si>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</si>
  <si>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</si>
  <si>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</si>
  <si>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</si>
  <si>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</si>
  <si>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</si>
  <si>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</si>
  <si>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</si>
  <si>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</si>
  <si>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</si>
  <si>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</si>
  <si>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</si>
  <si>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</si>
  <si>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</si>
  <si>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</si>
  <si>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</si>
  <si>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</si>
  <si>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</si>
  <si>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</si>
  <si>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</si>
  <si>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</si>
  <si>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</si>
  <si>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</si>
  <si>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</si>
  <si>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</si>
  <si>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</si>
  <si>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</si>
  <si>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</si>
  <si>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</si>
  <si>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</si>
  <si>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</si>
  <si>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</si>
  <si>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</si>
  <si>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</si>
  <si>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</si>
  <si>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</si>
  <si>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</si>
  <si>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</si>
  <si>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</si>
  <si>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</si>
  <si>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</si>
  <si>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</si>
  <si>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</si>
  <si>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</si>
  <si>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</si>
  <si>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</si>
  <si>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</si>
  <si>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</si>
  <si>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</si>
  <si>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</si>
  <si>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</si>
  <si>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</si>
  <si>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</si>
  <si>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</si>
  <si>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</si>
  <si>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</si>
  <si>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</si>
  <si>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</si>
  <si>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</si>
  <si>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</si>
  <si>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</si>
  <si>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</si>
  <si>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</si>
  <si>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</si>
  <si>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</si>
  <si>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</si>
  <si>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</si>
  <si>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</si>
  <si>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</si>
  <si>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</si>
  <si>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</si>
  <si>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</si>
  <si>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</si>
  <si>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</si>
  <si>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</si>
  <si>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</si>
  <si>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</si>
  <si>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</si>
  <si>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</si>
  <si>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</si>
  <si>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</si>
  <si>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</si>
  <si>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</si>
  <si>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</si>
  <si>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</si>
  <si>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</si>
  <si>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</si>
  <si>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</si>
  <si>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</si>
  <si>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</si>
  <si>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</si>
  <si>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</si>
  <si>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</si>
  <si>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</si>
  <si>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</si>
  <si>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</si>
  <si>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</si>
  <si>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</si>
  <si>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</si>
  <si>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</si>
  <si>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</si>
  <si>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</si>
  <si>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</si>
  <si>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</si>
  <si>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</si>
  <si>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</si>
  <si>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</si>
  <si>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</si>
  <si>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</si>
  <si>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</si>
  <si>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</si>
  <si>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</si>
  <si>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</si>
  <si>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</si>
  <si>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</si>
  <si>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</si>
  <si>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</si>
  <si>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</si>
  <si>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</si>
  <si>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</si>
  <si>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</si>
  <si>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</si>
  <si>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</si>
  <si>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</si>
  <si>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</si>
  <si>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</si>
  <si>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</si>
  <si>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</si>
  <si>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</si>
  <si>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</si>
  <si>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</si>
  <si>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</si>
  <si>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</si>
  <si>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</si>
  <si>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</si>
  <si>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</si>
  <si>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</si>
  <si>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</si>
  <si>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</si>
  <si>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</si>
  <si>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</si>
  <si>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</si>
  <si>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</si>
  <si>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</si>
  <si>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</si>
  <si>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</si>
  <si>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</si>
  <si>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</si>
  <si>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</si>
  <si>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</si>
  <si>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</si>
  <si>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</si>
  <si>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</si>
  <si>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</si>
  <si>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</si>
  <si>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</si>
  <si>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</si>
  <si>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</si>
  <si>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</si>
  <si>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</si>
  <si>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</si>
  <si>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</si>
  <si>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</si>
  <si>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</si>
  <si>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</si>
  <si>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</si>
  <si>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</si>
  <si>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</si>
  <si>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</si>
  <si>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</si>
  <si>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</si>
  <si>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</si>
  <si>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</si>
  <si>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</si>
  <si>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</si>
  <si>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</si>
  <si>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</si>
  <si>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</si>
  <si>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</si>
  <si>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</si>
  <si>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</si>
  <si>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</si>
  <si>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</si>
  <si>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</si>
  <si>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</si>
  <si>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</si>
  <si>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</si>
  <si>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</si>
  <si>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</si>
  <si>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</si>
  <si>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</si>
  <si>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</si>
  <si>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</si>
  <si>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</si>
  <si>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</si>
  <si>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</si>
  <si>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</si>
  <si>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</si>
  <si>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</si>
  <si>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</si>
  <si>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</si>
  <si>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</si>
  <si>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</si>
  <si>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</si>
  <si>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</si>
  <si>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</si>
  <si>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</si>
  <si>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</si>
  <si>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</si>
  <si>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</si>
  <si>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</si>
  <si>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</si>
  <si>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</si>
  <si>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</si>
  <si>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</si>
  <si>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</si>
  <si>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</si>
  <si>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</si>
  <si>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</si>
  <si>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</si>
  <si>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</si>
  <si>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</si>
  <si>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</si>
  <si>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</si>
  <si>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</si>
  <si>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</si>
  <si>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</si>
  <si>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</si>
  <si>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</si>
  <si>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</si>
  <si>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</si>
  <si>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</si>
  <si>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</si>
  <si>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</si>
  <si>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</si>
  <si>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</si>
  <si>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</si>
  <si>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</si>
  <si>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</si>
  <si>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</si>
  <si>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</si>
  <si>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</si>
  <si>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</si>
  <si>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</si>
  <si>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</si>
  <si>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</si>
  <si>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</si>
  <si>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</si>
  <si>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</si>
  <si>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</si>
  <si>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</si>
  <si>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</si>
  <si>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</si>
  <si>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</si>
  <si>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</si>
  <si>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</si>
  <si>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</si>
  <si>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</si>
  <si>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</si>
  <si>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</si>
  <si>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</si>
  <si>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</si>
  <si>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</si>
  <si>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</si>
  <si>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</si>
  <si>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</si>
  <si>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</si>
  <si>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</si>
  <si>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</si>
  <si>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</si>
  <si>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</si>
  <si>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</si>
  <si>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</si>
  <si>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</si>
  <si>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</si>
  <si>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</si>
  <si>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</si>
  <si>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</si>
  <si>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</si>
  <si>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</si>
  <si>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</si>
  <si>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</si>
  <si>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</si>
  <si>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</si>
  <si>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</si>
  <si>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</si>
  <si>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</si>
  <si>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</si>
  <si>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</si>
  <si>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</si>
  <si>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</si>
  <si>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</si>
  <si>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</si>
  <si>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</si>
  <si>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</si>
  <si>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</si>
  <si>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</si>
  <si>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</si>
  <si>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</si>
  <si>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</si>
  <si>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</si>
  <si>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</si>
  <si>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</si>
  <si>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</si>
  <si>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</si>
  <si>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</si>
  <si>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</si>
  <si>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</si>
  <si>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</si>
  <si>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</si>
  <si>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</si>
  <si>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</si>
  <si>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</si>
  <si>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</si>
  <si>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</si>
  <si>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</si>
  <si>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</si>
  <si>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</si>
  <si>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</si>
  <si>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</si>
  <si>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</si>
  <si>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</si>
  <si>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</si>
  <si>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</si>
  <si>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</si>
  <si>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</si>
  <si>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</si>
  <si>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</si>
  <si>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</si>
  <si>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</si>
  <si>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</si>
  <si>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</si>
  <si>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</si>
  <si>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</si>
  <si>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</si>
  <si>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</si>
  <si>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</si>
  <si>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</si>
  <si>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</si>
  <si>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</si>
  <si>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</si>
  <si>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</si>
  <si>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</si>
  <si>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</si>
  <si>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</si>
  <si>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</si>
  <si>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</si>
  <si>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</si>
  <si>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</si>
  <si>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</si>
  <si>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</si>
  <si>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</si>
  <si>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</si>
  <si>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</si>
  <si>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</si>
  <si>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</si>
  <si>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</si>
  <si>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</si>
  <si>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</si>
  <si>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</si>
  <si>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</si>
  <si>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</si>
  <si>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</si>
  <si>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</si>
  <si>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</si>
  <si>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</si>
  <si>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</si>
  <si>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</si>
  <si>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</si>
  <si>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</si>
  <si>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</si>
  <si>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</si>
  <si>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</si>
  <si>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</si>
  <si>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</si>
  <si>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</si>
  <si>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</si>
  <si>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</si>
  <si>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</si>
  <si>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</si>
  <si>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</si>
  <si>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</si>
  <si>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</si>
  <si>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</si>
  <si>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</si>
  <si>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</si>
  <si>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</si>
  <si>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</si>
  <si>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</si>
  <si>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</si>
  <si>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</si>
  <si>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</si>
  <si>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</si>
  <si>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</si>
  <si>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</si>
  <si>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</si>
  <si>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</si>
  <si>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</si>
  <si>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</si>
  <si>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</si>
  <si>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</si>
  <si>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</si>
  <si>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</si>
  <si>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</si>
  <si>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</si>
  <si>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</si>
  <si>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</si>
  <si>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</si>
  <si>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</si>
  <si>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</si>
  <si>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</si>
  <si>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</si>
  <si>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</si>
  <si>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</si>
  <si>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</si>
  <si>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</si>
  <si>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</si>
  <si>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</si>
  <si>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</si>
  <si>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</si>
  <si>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</si>
  <si>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</si>
  <si>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</si>
  <si>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</si>
  <si>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</si>
  <si>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</si>
  <si>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</si>
  <si>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</si>
  <si>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</si>
  <si>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</si>
  <si>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</si>
  <si>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</si>
  <si>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</si>
  <si>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</si>
  <si>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</si>
  <si>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</si>
  <si>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</si>
  <si>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</si>
  <si>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</si>
  <si>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</si>
  <si>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</si>
  <si>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</si>
  <si>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</si>
  <si>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</si>
  <si>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</si>
  <si>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</si>
  <si>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</si>
  <si>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</si>
  <si>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</si>
  <si>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</si>
  <si>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</si>
  <si>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</si>
  <si>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</si>
  <si>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</si>
  <si>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</si>
  <si>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</si>
  <si>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</si>
  <si>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</si>
  <si>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</si>
  <si>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</si>
  <si>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</si>
  <si>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</si>
  <si>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</si>
  <si>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</si>
  <si>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</si>
  <si>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</si>
  <si>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</si>
  <si>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</si>
  <si>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</si>
  <si>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</si>
  <si>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</si>
  <si>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</si>
  <si>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</si>
  <si>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</si>
  <si>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</si>
  <si>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</si>
  <si>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</si>
  <si>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</si>
  <si>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</si>
  <si>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</si>
  <si>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</si>
  <si>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</si>
  <si>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</si>
  <si>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</si>
  <si>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</si>
  <si>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</si>
  <si>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</si>
  <si>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</si>
  <si>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</si>
  <si>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</si>
  <si>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</si>
  <si>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</si>
  <si>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</si>
  <si>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</si>
  <si>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</si>
  <si>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</si>
  <si>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</si>
  <si>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</si>
  <si>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</si>
  <si>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</si>
  <si>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</si>
  <si>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</si>
  <si>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</si>
  <si>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</si>
  <si>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</si>
  <si>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</si>
  <si>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</si>
  <si>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</si>
  <si>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</si>
  <si>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</si>
  <si>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</si>
  <si>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</si>
  <si>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</si>
  <si>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</si>
  <si>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</si>
  <si>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</si>
  <si>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</si>
  <si>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</si>
  <si>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</si>
  <si>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</si>
  <si>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</si>
  <si>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</si>
  <si>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</si>
  <si>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</si>
  <si>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</si>
  <si>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</si>
  <si>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</si>
  <si>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</si>
  <si>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</si>
  <si>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</si>
  <si>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</si>
  <si>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</si>
  <si>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</si>
  <si>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</si>
  <si>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</si>
  <si>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</si>
  <si>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</si>
  <si>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</si>
  <si>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</si>
  <si>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</si>
  <si>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</si>
  <si>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</si>
  <si>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</si>
  <si>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</si>
  <si>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</si>
  <si>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</si>
  <si>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</si>
  <si>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</si>
  <si>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</si>
  <si>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</si>
  <si>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</si>
  <si>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</si>
  <si>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</si>
  <si>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</si>
  <si>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</si>
  <si>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</si>
  <si>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</si>
  <si>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</si>
  <si>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</si>
  <si>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</si>
  <si>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</si>
  <si>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</si>
  <si>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</si>
  <si>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</si>
  <si>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</si>
  <si>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</si>
  <si>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</si>
  <si>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</si>
  <si>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</si>
  <si>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</si>
  <si>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</si>
  <si>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</si>
  <si>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</si>
  <si>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</si>
  <si>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</si>
  <si>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</si>
  <si>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</si>
  <si>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</si>
  <si>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</si>
  <si>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</si>
  <si>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</si>
  <si>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</si>
  <si>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</si>
  <si>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</si>
  <si>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</si>
  <si>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</si>
  <si>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</si>
  <si>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</si>
  <si>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</si>
  <si>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</si>
  <si>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</si>
  <si>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</si>
  <si>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</si>
  <si>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</si>
  <si>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</si>
  <si>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</si>
  <si>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</si>
  <si>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</si>
  <si>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</si>
  <si>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</si>
  <si>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</si>
  <si>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</si>
  <si>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</si>
  <si>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</si>
  <si>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</si>
  <si>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</si>
  <si>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</si>
  <si>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</si>
  <si>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</si>
  <si>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</si>
  <si>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</si>
  <si>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</si>
  <si>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</si>
  <si>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</si>
  <si>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</si>
  <si>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</si>
  <si>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</si>
  <si>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</si>
  <si>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</si>
  <si>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</si>
  <si>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</si>
  <si>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</si>
  <si>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</si>
  <si>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</si>
  <si>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</si>
  <si>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</si>
  <si>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</si>
  <si>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</si>
  <si>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</si>
  <si>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</si>
  <si>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</si>
  <si>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</si>
  <si>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</si>
  <si>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</si>
  <si>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</si>
  <si>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</si>
  <si>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</si>
  <si>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</si>
  <si>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</si>
  <si>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</si>
  <si>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</si>
  <si>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</si>
  <si>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</si>
  <si>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</si>
  <si>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</si>
  <si>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</si>
  <si>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</si>
  <si>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</si>
  <si>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</si>
  <si>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</si>
  <si>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</si>
  <si>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</si>
  <si>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</si>
  <si>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</si>
  <si>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</si>
  <si>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</si>
  <si>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</si>
  <si>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</si>
  <si>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</si>
  <si>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</si>
  <si>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</si>
  <si>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</si>
  <si>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</si>
  <si>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</si>
  <si>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</si>
  <si>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</si>
  <si>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</si>
  <si>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</si>
  <si>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</si>
  <si>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</si>
  <si>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</si>
  <si>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</si>
  <si>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</si>
  <si>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</si>
  <si>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</si>
  <si>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</si>
  <si>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</si>
  <si>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</si>
  <si>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</si>
  <si>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</si>
  <si>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</si>
  <si>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</si>
  <si>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</si>
  <si>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</si>
  <si>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</si>
  <si>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</si>
  <si>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</si>
  <si>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</si>
  <si>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</si>
  <si>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</si>
  <si>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</si>
  <si>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</si>
  <si>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</si>
  <si>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</si>
  <si>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</si>
  <si>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</si>
  <si>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</si>
  <si>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</si>
  <si>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</si>
  <si>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</si>
  <si>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</si>
  <si>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</si>
  <si>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</si>
  <si>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</si>
  <si>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</si>
  <si>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</si>
  <si>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</si>
  <si>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</si>
  <si>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</si>
  <si>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</si>
  <si>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</si>
  <si>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</si>
  <si>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</si>
  <si>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</si>
  <si>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</si>
  <si>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</si>
  <si>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</si>
  <si>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</si>
  <si>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</si>
  <si>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</si>
  <si>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</si>
  <si>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</si>
  <si>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</si>
  <si>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</si>
  <si>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</si>
  <si>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</si>
  <si>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</si>
  <si>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</si>
  <si>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</si>
  <si>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</si>
  <si>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</si>
  <si>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</si>
  <si>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</si>
  <si>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</si>
  <si>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</si>
  <si>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</si>
  <si>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</si>
  <si>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</si>
  <si>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</si>
  <si>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</si>
  <si>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</si>
  <si>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</si>
  <si>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</si>
  <si>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</si>
  <si>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</si>
  <si>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</si>
  <si>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</si>
  <si>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</si>
  <si>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</si>
  <si>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</si>
  <si>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</si>
  <si>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</si>
  <si>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</si>
  <si>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</si>
  <si>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</si>
  <si>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</si>
  <si>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</si>
  <si>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</si>
  <si>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</si>
  <si>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</si>
  <si>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</si>
  <si>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</si>
  <si>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</si>
  <si>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</si>
  <si>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</si>
  <si>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</si>
  <si>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</si>
  <si>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</si>
  <si>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</si>
  <si>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</si>
  <si>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</si>
  <si>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</si>
  <si>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</si>
  <si>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</si>
  <si>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</si>
  <si>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</si>
  <si>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</si>
  <si>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</si>
  <si>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</si>
  <si>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</si>
  <si>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</si>
  <si>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</si>
  <si>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</si>
  <si>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</si>
  <si>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</si>
  <si>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</si>
  <si>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</si>
  <si>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</si>
  <si>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</si>
  <si>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</si>
  <si>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</si>
  <si>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</si>
  <si>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</si>
  <si>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</si>
  <si>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</si>
  <si>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</si>
  <si>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</si>
  <si>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</si>
  <si>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</si>
  <si>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</si>
  <si>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</si>
  <si>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</si>
  <si>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</si>
  <si>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</si>
  <si>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</si>
  <si>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</si>
  <si>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</si>
  <si>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</si>
  <si>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</si>
  <si>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</si>
  <si>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</si>
  <si>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</si>
  <si>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</si>
  <si>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</si>
  <si>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</si>
  <si>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</si>
  <si>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</si>
  <si>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</si>
  <si>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</si>
  <si>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</si>
  <si>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</si>
  <si>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</si>
  <si>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</si>
  <si>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</si>
  <si>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</si>
  <si>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</si>
  <si>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</si>
  <si>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</si>
  <si>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</si>
  <si>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</si>
  <si>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</si>
  <si>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</si>
  <si>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</si>
  <si>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</si>
  <si>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</si>
  <si>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</si>
  <si>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</si>
  <si>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</si>
  <si>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</si>
  <si>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</si>
  <si>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</si>
  <si>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</si>
  <si>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</si>
  <si>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</si>
  <si>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</si>
  <si>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</si>
  <si>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</si>
  <si>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</si>
  <si>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</si>
  <si>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</si>
  <si>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</si>
  <si>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</si>
  <si>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</si>
  <si>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</si>
  <si>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</si>
  <si>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</si>
  <si>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</si>
  <si>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</si>
  <si>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</si>
  <si>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</si>
  <si>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</si>
  <si>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</si>
  <si>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</si>
  <si>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</si>
  <si>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</si>
  <si>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</si>
  <si>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</si>
  <si>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</si>
  <si>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</si>
  <si>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</si>
  <si>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</si>
  <si>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</si>
  <si>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</si>
  <si>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</si>
  <si>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</si>
  <si>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</si>
  <si>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</si>
  <si>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</si>
  <si>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</si>
  <si>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</si>
  <si>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</si>
  <si>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</si>
  <si>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</si>
  <si>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</si>
  <si>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</si>
  <si>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</si>
  <si>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</si>
  <si>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</si>
  <si>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</si>
  <si>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</si>
  <si>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</si>
  <si>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</si>
  <si>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</si>
  <si>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</si>
  <si>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</si>
  <si>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</si>
  <si>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</si>
  <si>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</si>
  <si>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</si>
  <si>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</si>
  <si>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</si>
  <si>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</si>
  <si>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</si>
  <si>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</si>
  <si>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</si>
  <si>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</si>
  <si>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</si>
  <si>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</si>
  <si>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</si>
  <si>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</si>
  <si>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</si>
  <si>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</si>
  <si>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</si>
  <si>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</si>
  <si>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</si>
  <si>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</si>
  <si>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</si>
  <si>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</si>
  <si>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</si>
  <si>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</si>
  <si>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</si>
  <si>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</si>
  <si>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</si>
  <si>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</si>
  <si>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</si>
  <si>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</si>
  <si>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</si>
  <si>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</si>
  <si>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</si>
  <si>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</si>
  <si>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</si>
  <si>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</si>
  <si>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</si>
  <si>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</si>
  <si>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</si>
  <si>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</si>
  <si>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</si>
  <si>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</si>
  <si>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</si>
  <si>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</si>
  <si>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</si>
  <si>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</si>
  <si>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</si>
  <si>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</si>
  <si>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</si>
  <si>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</si>
  <si>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</si>
  <si>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</si>
  <si>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</si>
  <si>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</si>
  <si>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</si>
  <si>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</si>
  <si>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</si>
  <si>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</si>
  <si>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</si>
  <si>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</si>
  <si>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</si>
  <si>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</si>
  <si>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</si>
  <si>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</si>
  <si>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</si>
  <si>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</si>
  <si>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</si>
  <si>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</si>
  <si>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</si>
  <si>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</si>
  <si>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</si>
  <si>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</si>
  <si>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</si>
  <si>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</si>
  <si>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</si>
  <si>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</si>
  <si>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</si>
  <si>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</si>
  <si>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</si>
  <si>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</si>
  <si>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</si>
  <si>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</si>
  <si>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</si>
  <si>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</si>
  <si>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</si>
  <si>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</si>
  <si>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</si>
  <si>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</si>
  <si>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</si>
  <si>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</si>
  <si>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</si>
  <si>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</si>
  <si>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</si>
  <si>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</si>
  <si>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</si>
  <si>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</si>
  <si>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</si>
  <si>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</si>
  <si>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</si>
  <si>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</si>
  <si>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</si>
  <si>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</si>
  <si>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</si>
  <si>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</si>
  <si>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</si>
  <si>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</si>
  <si>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</si>
  <si>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</si>
  <si>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</si>
  <si>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</si>
  <si>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</si>
  <si>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</si>
  <si>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</si>
  <si>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</si>
  <si>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</si>
  <si>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</si>
  <si>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</si>
  <si>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</si>
  <si>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</si>
  <si>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</si>
  <si>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</si>
  <si>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</si>
  <si>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</si>
  <si>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</si>
  <si>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</si>
  <si>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</si>
  <si>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</si>
  <si>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</si>
  <si>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</si>
  <si>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</si>
  <si>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</si>
  <si>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</si>
  <si>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</si>
  <si>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</si>
  <si>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</si>
  <si>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</si>
  <si>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</si>
  <si>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</si>
  <si>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</si>
  <si>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</si>
  <si>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</si>
  <si>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</si>
  <si>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</si>
  <si>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</si>
  <si>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</si>
  <si>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</si>
  <si>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</si>
  <si>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</si>
  <si>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</si>
  <si>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</si>
  <si>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</si>
  <si>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</si>
  <si>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</si>
  <si>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</si>
  <si>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</si>
  <si>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</si>
  <si>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</si>
  <si>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</si>
  <si>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</si>
  <si>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</si>
  <si>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</si>
  <si>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</si>
  <si>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</si>
  <si>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</si>
  <si>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</si>
  <si>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</si>
  <si>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</si>
  <si>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</si>
  <si>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</si>
  <si>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</si>
  <si>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</si>
  <si>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</si>
  <si>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</si>
  <si>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</si>
  <si>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</si>
  <si>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</si>
  <si>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</si>
  <si>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</si>
  <si>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</si>
  <si>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</si>
  <si>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</si>
  <si>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</si>
  <si>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</si>
  <si>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</si>
  <si>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</si>
  <si>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</si>
  <si>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</si>
  <si>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</si>
  <si>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</si>
  <si>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</si>
  <si>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</si>
  <si>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</si>
  <si>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</si>
  <si>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</si>
  <si>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</si>
  <si>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</si>
  <si>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</si>
  <si>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</si>
  <si>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</si>
  <si>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</si>
  <si>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</si>
  <si>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</si>
  <si>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</si>
  <si>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</si>
  <si>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</si>
  <si>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</si>
  <si>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</si>
  <si>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</si>
  <si>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</si>
  <si>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</si>
  <si>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</si>
  <si>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</si>
  <si>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</si>
  <si>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</si>
  <si>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</si>
  <si>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</si>
  <si>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</si>
  <si>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</si>
  <si>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</si>
  <si>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</si>
  <si>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</si>
  <si>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</si>
  <si>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</si>
  <si>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</si>
  <si>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</si>
  <si>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</si>
  <si>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</si>
  <si>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</si>
  <si>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</si>
  <si>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</si>
  <si>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</si>
  <si>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</si>
  <si>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</si>
  <si>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</si>
  <si>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</si>
  <si>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</si>
  <si>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</si>
  <si>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</si>
  <si>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</si>
  <si>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</si>
  <si>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</si>
  <si>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</si>
  <si>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</si>
  <si>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</si>
  <si>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</si>
  <si>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</si>
  <si>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</si>
  <si>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</si>
  <si>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</si>
  <si>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</si>
  <si>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</si>
  <si>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</si>
  <si>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</si>
  <si>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</si>
  <si>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</si>
  <si>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</si>
  <si>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</si>
  <si>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</si>
  <si>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</si>
  <si>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</si>
  <si>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</si>
  <si>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</si>
  <si>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</si>
  <si>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</si>
  <si>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</si>
  <si>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</si>
  <si>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</si>
  <si>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</si>
  <si>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</si>
  <si>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</si>
  <si>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</si>
  <si>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</si>
  <si>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</si>
  <si>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</si>
  <si>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</si>
  <si>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</si>
  <si>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</si>
  <si>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</si>
  <si>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</si>
  <si>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</si>
  <si>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</si>
  <si>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</si>
  <si>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</si>
  <si>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</si>
  <si>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</si>
  <si>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</si>
  <si>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</si>
  <si>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</si>
  <si>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</si>
  <si>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</si>
  <si>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</si>
  <si>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</si>
  <si>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</si>
  <si>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</si>
  <si>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</si>
  <si>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</si>
  <si>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</si>
  <si>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</si>
  <si>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</si>
  <si>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</si>
  <si>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</si>
  <si>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</si>
  <si>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</si>
  <si>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</si>
  <si>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</si>
  <si>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</si>
  <si>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</si>
  <si>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</si>
  <si>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</si>
  <si>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</si>
  <si>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</si>
  <si>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</si>
  <si>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</si>
  <si>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</si>
  <si>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</si>
  <si>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</si>
  <si>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</si>
  <si>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</si>
  <si>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</si>
  <si>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</si>
  <si>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</si>
  <si>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</si>
  <si>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</si>
  <si>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</si>
  <si>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</si>
  <si>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</si>
  <si>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</si>
  <si>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</si>
  <si>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</si>
  <si>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</si>
  <si>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</si>
  <si>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</si>
  <si>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</si>
  <si>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</si>
  <si>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</si>
  <si>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</si>
  <si>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</si>
  <si>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</si>
  <si>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</si>
  <si>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</si>
  <si>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</si>
  <si>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</si>
  <si>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</si>
  <si>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</si>
  <si>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</si>
  <si>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</si>
  <si>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</si>
  <si>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</si>
  <si>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</si>
  <si>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</si>
  <si>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</si>
  <si>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</si>
  <si>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</si>
  <si>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</si>
  <si>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</si>
  <si>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</si>
  <si>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</si>
  <si>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</si>
  <si>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</si>
  <si>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</si>
  <si>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</si>
  <si>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</si>
  <si>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</si>
  <si>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</si>
  <si>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</si>
  <si>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</si>
  <si>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</si>
  <si>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</si>
  <si>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</si>
  <si>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</si>
  <si>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</si>
  <si>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</si>
  <si>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</si>
  <si>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</si>
  <si>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</si>
  <si>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</si>
  <si>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</si>
  <si>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</si>
  <si>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</si>
  <si>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</si>
  <si>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</si>
  <si>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</si>
  <si>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</si>
  <si>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</si>
  <si>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</si>
  <si>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</si>
  <si>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</si>
  <si>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</si>
  <si>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</si>
  <si>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</si>
  <si>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</si>
  <si>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</si>
  <si>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</si>
  <si>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</si>
  <si>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</si>
  <si>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</si>
  <si>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</si>
  <si>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</si>
  <si>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</si>
  <si>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</si>
  <si>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</si>
  <si>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</si>
  <si>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</si>
  <si>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</si>
  <si>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</si>
  <si>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</si>
  <si>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</si>
  <si>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</si>
  <si>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</si>
  <si>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</si>
  <si>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</si>
  <si>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</si>
  <si>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</si>
  <si>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</si>
  <si>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</si>
  <si>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</si>
  <si>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</si>
  <si>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</si>
  <si>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</si>
  <si>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</si>
  <si>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</si>
  <si>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</si>
  <si>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</si>
  <si>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</si>
  <si>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</si>
  <si>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</si>
  <si>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</si>
  <si>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</si>
  <si>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</si>
  <si>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</si>
  <si>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</si>
  <si>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</si>
  <si>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</si>
  <si>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</si>
  <si>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</si>
  <si>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</si>
  <si>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</si>
  <si>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</si>
  <si>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</si>
  <si>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</si>
  <si>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</si>
  <si>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</si>
  <si>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</si>
  <si>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</si>
  <si>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</si>
  <si>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</si>
  <si>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</si>
  <si>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</si>
  <si>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</si>
  <si>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</si>
  <si>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</si>
  <si>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</si>
  <si>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</si>
  <si>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</si>
  <si>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</si>
  <si>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</si>
  <si>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</si>
  <si>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</si>
  <si>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</si>
  <si>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</si>
  <si>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</si>
  <si>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</si>
  <si>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</si>
  <si>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</si>
  <si>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</si>
  <si>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</si>
  <si>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</si>
  <si>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</si>
  <si>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</si>
  <si>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</si>
  <si>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</si>
  <si>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</si>
  <si>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</si>
  <si>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</si>
  <si>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</si>
  <si>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</si>
  <si>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</si>
  <si>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</si>
  <si>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</si>
  <si>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</si>
  <si>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</si>
  <si>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</si>
  <si>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</si>
  <si>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</si>
  <si>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</si>
  <si>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</si>
  <si>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</si>
  <si>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</si>
  <si>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</si>
  <si>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</si>
  <si>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</si>
  <si>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</si>
  <si>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</si>
  <si>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</si>
  <si>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</si>
  <si>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</si>
  <si>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</si>
  <si>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</si>
  <si>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</si>
  <si>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</si>
  <si>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</si>
  <si>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</si>
  <si>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</si>
  <si>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</si>
  <si>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</si>
  <si>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</si>
  <si>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</si>
  <si>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</si>
  <si>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</si>
  <si>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</si>
  <si>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</si>
  <si>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</si>
  <si>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</si>
  <si>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</si>
  <si>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</si>
  <si>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</si>
  <si>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</si>
  <si>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</si>
  <si>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</si>
  <si>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</si>
  <si>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</si>
  <si>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</si>
  <si>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</si>
  <si>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</si>
  <si>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</si>
  <si>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</si>
  <si>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</si>
  <si>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</si>
  <si>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</si>
  <si>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</si>
  <si>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</si>
  <si>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</si>
  <si>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</si>
  <si>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</si>
  <si>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</si>
  <si>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</si>
  <si>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</si>
  <si>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</si>
  <si>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</si>
  <si>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</si>
  <si>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</si>
  <si>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</si>
  <si>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</si>
  <si>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</si>
  <si>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</si>
  <si>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</si>
  <si>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</si>
  <si>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</si>
  <si>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</si>
  <si>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</si>
  <si>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</si>
  <si>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</si>
  <si>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</si>
  <si>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</si>
  <si>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</si>
  <si>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</si>
  <si>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</si>
  <si>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</si>
  <si>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</si>
  <si>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</si>
  <si>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</si>
  <si>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</si>
  <si>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</si>
  <si>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</si>
  <si>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</si>
  <si>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</si>
  <si>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</si>
  <si>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</si>
  <si>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</si>
  <si>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</si>
  <si>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</si>
  <si>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</si>
  <si>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</si>
  <si>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</si>
  <si>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</si>
  <si>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</si>
  <si>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</si>
  <si>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</si>
  <si>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</si>
  <si>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</si>
  <si>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</si>
  <si>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</si>
  <si>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</si>
  <si>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</si>
  <si>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</si>
  <si>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</si>
  <si>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</si>
  <si>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</si>
  <si>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</si>
  <si>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</si>
  <si>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</si>
  <si>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</si>
  <si>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</si>
  <si>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</si>
  <si>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</si>
  <si>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</si>
  <si>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</si>
  <si>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</si>
  <si>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</si>
  <si>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</si>
  <si>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</si>
  <si>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</si>
  <si>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</si>
  <si>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</si>
  <si>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</si>
  <si>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</si>
  <si>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</si>
  <si>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</si>
  <si>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</si>
  <si>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</si>
  <si>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</si>
  <si>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</si>
  <si>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</si>
  <si>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</si>
  <si>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</si>
  <si>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</si>
  <si>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</si>
  <si>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</si>
  <si>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</si>
  <si>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</si>
  <si>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</si>
  <si>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</si>
  <si>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</si>
  <si>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</si>
  <si>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</si>
  <si>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</si>
  <si>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</si>
  <si>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</si>
  <si>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</si>
  <si>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</si>
  <si>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</si>
  <si>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</si>
  <si>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</si>
  <si>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</si>
  <si>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</si>
  <si>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</si>
  <si>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</si>
  <si>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</si>
  <si>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</si>
  <si>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</si>
  <si>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</si>
  <si>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</si>
  <si>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</si>
  <si>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</si>
  <si>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</si>
  <si>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</si>
  <si>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</si>
  <si>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</si>
  <si>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</si>
  <si>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</si>
  <si>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</si>
  <si>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</si>
  <si>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</si>
  <si>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</si>
  <si>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</si>
  <si>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</si>
  <si>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</si>
  <si>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</si>
  <si>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</si>
  <si>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</si>
  <si>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</si>
  <si>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</si>
  <si>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</si>
  <si>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</si>
  <si>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</si>
  <si>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</si>
  <si>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</si>
  <si>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</si>
  <si>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</si>
  <si>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</si>
  <si>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</si>
  <si>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</si>
  <si>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</si>
  <si>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</si>
  <si>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</si>
  <si>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</si>
  <si>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</si>
  <si>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</si>
  <si>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</si>
  <si>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</si>
  <si>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</si>
  <si>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</si>
  <si>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</si>
  <si>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</si>
  <si>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</si>
  <si>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</si>
  <si>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</si>
  <si>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</si>
  <si>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</si>
  <si>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</si>
  <si>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</si>
  <si>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</si>
  <si>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</si>
  <si>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</si>
  <si>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</si>
  <si>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</si>
  <si>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</si>
  <si>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</si>
  <si>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</si>
  <si>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</si>
  <si>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</si>
  <si>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</si>
  <si>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</si>
  <si>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</si>
  <si>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</si>
  <si>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</si>
  <si>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</si>
  <si>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</si>
  <si>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</si>
  <si>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</si>
  <si>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</si>
  <si>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</si>
  <si>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</si>
  <si>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</si>
  <si>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</si>
  <si>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</si>
  <si>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</si>
  <si>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</si>
  <si>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</si>
  <si>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</si>
  <si>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</si>
  <si>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</si>
  <si>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</si>
  <si>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</si>
  <si>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</si>
  <si>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</si>
  <si>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</si>
  <si>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</si>
  <si>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</si>
  <si>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</si>
  <si>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</si>
  <si>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</si>
  <si>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</si>
  <si>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</si>
  <si>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</si>
  <si>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</si>
  <si>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</si>
  <si>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</si>
  <si>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</si>
  <si>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</si>
  <si>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</si>
  <si>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</si>
  <si>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</si>
  <si>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</si>
  <si>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</si>
  <si>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</si>
  <si>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</si>
  <si>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</si>
  <si>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</si>
  <si>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</si>
  <si>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</si>
  <si>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</si>
  <si>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</si>
  <si>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</si>
  <si>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</si>
  <si>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</si>
  <si>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</si>
  <si>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</si>
  <si>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</si>
  <si>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</si>
  <si>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</si>
  <si>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</si>
  <si>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</si>
  <si>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</si>
  <si>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</si>
  <si>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</si>
  <si>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</si>
  <si>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</si>
  <si>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</si>
  <si>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</si>
  <si>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</si>
  <si>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</si>
  <si>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</si>
  <si>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</si>
  <si>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</si>
  <si>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</si>
  <si>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</si>
  <si>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</si>
  <si>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</si>
  <si>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</si>
  <si>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</si>
  <si>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</si>
  <si>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</si>
  <si>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</si>
  <si>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</si>
  <si>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</si>
  <si>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</si>
  <si>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</si>
  <si>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</si>
  <si>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</si>
  <si>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</si>
  <si>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</si>
  <si>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</si>
  <si>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</si>
  <si>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</si>
  <si>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</si>
  <si>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</si>
  <si>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</si>
  <si>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</si>
  <si>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</si>
  <si>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</si>
  <si>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</si>
  <si>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</si>
  <si>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</si>
  <si>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</si>
  <si>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</si>
  <si>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</si>
  <si>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</si>
  <si>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</si>
  <si>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</si>
  <si>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</si>
  <si>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</si>
  <si>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</si>
  <si>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</si>
  <si>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</si>
  <si>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</si>
  <si>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</si>
  <si>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</si>
  <si>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</si>
  <si>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</si>
  <si>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</si>
  <si>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</si>
  <si>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</si>
  <si>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</si>
  <si>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</si>
  <si>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</si>
  <si>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</si>
  <si>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</si>
  <si>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</si>
  <si>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</si>
  <si>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</si>
  <si>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</si>
  <si>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</si>
  <si>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</si>
  <si>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</si>
  <si>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</si>
  <si>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</si>
  <si>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</si>
  <si>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</si>
  <si>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</si>
  <si>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</si>
  <si>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</si>
  <si>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</si>
  <si>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</si>
  <si>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</si>
  <si>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</si>
  <si>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</si>
  <si>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</si>
  <si>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</si>
  <si>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</si>
  <si>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</si>
  <si>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</si>
  <si>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</si>
  <si>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</si>
  <si>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</si>
  <si>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</si>
  <si>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</si>
  <si>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</si>
  <si>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</si>
  <si>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</si>
  <si>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</si>
  <si>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</si>
  <si>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</si>
  <si>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</si>
  <si>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</si>
  <si>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</si>
  <si>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</si>
  <si>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</si>
  <si>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</si>
  <si>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</si>
  <si>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</si>
  <si>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</si>
  <si>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</si>
  <si>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</si>
  <si>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</si>
  <si>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</si>
  <si>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</si>
  <si>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</si>
  <si>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</si>
  <si>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</si>
  <si>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</si>
  <si>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</si>
  <si>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</si>
  <si>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</si>
  <si>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</si>
  <si>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</si>
  <si>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</si>
  <si>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</si>
  <si>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</si>
  <si>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</si>
  <si>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</si>
  <si>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</si>
  <si>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</si>
  <si>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</si>
  <si>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</si>
  <si>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</si>
  <si>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</si>
  <si>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</si>
  <si>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</si>
  <si>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</si>
  <si>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</si>
  <si>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</si>
  <si>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</si>
  <si>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</si>
  <si>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</si>
  <si>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</si>
  <si>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</si>
  <si>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</si>
  <si>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</si>
  <si>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</si>
  <si>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</si>
  <si>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</si>
  <si>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</si>
  <si>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</si>
  <si>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</si>
  <si>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</si>
  <si>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</si>
  <si>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</si>
  <si>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</si>
  <si>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</si>
  <si>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</si>
  <si>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</si>
  <si>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</si>
  <si>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</si>
  <si>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</si>
  <si>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</si>
  <si>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</si>
  <si>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</si>
  <si>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</si>
  <si>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</si>
  <si>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</si>
  <si>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</si>
  <si>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</si>
  <si>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</si>
  <si>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</si>
  <si>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</si>
  <si>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</si>
  <si>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</si>
  <si>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</si>
  <si>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</si>
  <si>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</si>
  <si>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</si>
  <si>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</si>
  <si>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</si>
  <si>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</si>
  <si>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</si>
  <si>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</si>
  <si>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</si>
  <si>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</si>
  <si>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</si>
  <si>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</si>
  <si>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</si>
  <si>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</si>
  <si>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</si>
  <si>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</si>
  <si>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</si>
  <si>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</si>
  <si>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</si>
  <si>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</si>
  <si>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</si>
  <si>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</si>
  <si>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</si>
  <si>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</si>
  <si>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</si>
  <si>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</si>
  <si>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</si>
  <si>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</si>
  <si>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</si>
  <si>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</si>
  <si>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</si>
  <si>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</si>
  <si>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</si>
  <si>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</si>
  <si>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</si>
  <si>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</si>
  <si>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</si>
  <si>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</si>
  <si>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</si>
  <si>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</si>
  <si>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</si>
  <si>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</si>
  <si>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</si>
  <si>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</si>
  <si>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</si>
  <si>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</si>
  <si>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</si>
  <si>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</si>
  <si>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</si>
  <si>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</si>
  <si>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</si>
  <si>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</si>
  <si>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</si>
  <si>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</si>
  <si>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</si>
  <si>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</si>
  <si>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</si>
  <si>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</si>
  <si>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</si>
  <si>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</si>
  <si>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</si>
  <si>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</si>
  <si>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</si>
  <si>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</si>
  <si>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</si>
  <si>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</si>
  <si>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</si>
  <si>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</si>
  <si>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</si>
  <si>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</si>
  <si>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</si>
  <si>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</si>
  <si>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</si>
  <si>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</si>
  <si>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</si>
  <si>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</si>
  <si>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</si>
  <si>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</si>
  <si>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</si>
  <si>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</si>
  <si>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</si>
  <si>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</si>
  <si>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</si>
  <si>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</si>
  <si>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</si>
  <si>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</si>
  <si>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</si>
  <si>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</si>
  <si>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</si>
  <si>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</si>
  <si>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</si>
  <si>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</si>
  <si>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</si>
  <si>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</si>
  <si>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</si>
  <si>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</si>
  <si>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</si>
  <si>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</si>
  <si>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</si>
  <si>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</si>
  <si>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</si>
  <si>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</si>
  <si>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</si>
  <si>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</si>
  <si>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</si>
  <si>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</si>
  <si>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</si>
  <si>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</si>
  <si>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</si>
  <si>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</si>
  <si>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</si>
  <si>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</si>
  <si>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</si>
  <si>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</si>
  <si>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</si>
  <si>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</si>
  <si>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</si>
  <si>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</si>
  <si>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</si>
  <si>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</si>
  <si>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</si>
  <si>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</si>
  <si>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</si>
  <si>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</si>
  <si>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</si>
  <si>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</si>
  <si>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</si>
  <si>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</si>
  <si>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</si>
  <si>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</si>
  <si>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</si>
  <si>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</si>
  <si>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</si>
  <si>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</si>
  <si>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</si>
  <si>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</si>
  <si>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</si>
  <si>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</si>
  <si>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</si>
  <si>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</si>
  <si>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</si>
  <si>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</si>
  <si>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</si>
  <si>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</si>
  <si>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</si>
  <si>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</si>
  <si>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</si>
  <si>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</si>
  <si>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</si>
  <si>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</si>
  <si>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</si>
  <si>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</si>
  <si>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</si>
  <si>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</si>
  <si>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</si>
  <si>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</si>
  <si>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</si>
  <si>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</si>
  <si>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</si>
  <si>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</si>
  <si>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</si>
  <si>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</si>
  <si>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</si>
  <si>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</si>
  <si>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</si>
  <si>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</si>
  <si>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</si>
  <si>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</si>
  <si>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</si>
  <si>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</si>
  <si>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</si>
  <si>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</si>
  <si>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</si>
  <si>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</si>
  <si>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</si>
  <si>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</si>
  <si>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</si>
  <si>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</si>
  <si>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</si>
  <si>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</si>
  <si>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</si>
  <si>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</si>
  <si>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</si>
  <si>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</si>
  <si>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</si>
  <si>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</si>
  <si>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</si>
  <si>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</si>
  <si>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</si>
  <si>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</si>
  <si>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</si>
  <si>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</si>
  <si>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</si>
  <si>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</si>
  <si>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</si>
  <si>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</si>
  <si>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</si>
  <si>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</si>
  <si>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</si>
  <si>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</si>
  <si>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</si>
  <si>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</si>
  <si>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</si>
  <si>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</si>
  <si>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</si>
  <si>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</si>
  <si>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</si>
  <si>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</si>
  <si>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</si>
  <si>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</si>
  <si>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</si>
  <si>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</si>
  <si>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</si>
  <si>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</si>
  <si>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</si>
  <si>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</si>
  <si>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</si>
  <si>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</si>
  <si>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</si>
  <si>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</si>
  <si>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</si>
  <si>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</si>
  <si>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</si>
  <si>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</si>
  <si>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</si>
  <si>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</si>
  <si>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</si>
  <si>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</si>
  <si>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</si>
  <si>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</si>
  <si>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</si>
  <si>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</si>
  <si>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</si>
  <si>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</si>
  <si>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</si>
  <si>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</si>
  <si>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</si>
  <si>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</si>
  <si>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</si>
  <si>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</si>
  <si>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</si>
  <si>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</si>
  <si>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</si>
  <si>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</si>
  <si>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</si>
  <si>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</si>
  <si>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</si>
  <si>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</si>
  <si>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</si>
  <si>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</si>
  <si>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</si>
  <si>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</si>
  <si>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</si>
  <si>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</si>
  <si>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</si>
  <si>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</si>
  <si>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</si>
  <si>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</si>
  <si>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</si>
  <si>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</si>
  <si>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</si>
  <si>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</si>
  <si>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</si>
  <si>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</si>
  <si>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</si>
  <si>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</si>
  <si>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</si>
  <si>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</si>
  <si>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</si>
  <si>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</si>
  <si>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</si>
  <si>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</si>
  <si>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</si>
  <si>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</si>
  <si>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</si>
  <si>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</si>
  <si>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</si>
  <si>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</si>
  <si>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</si>
  <si>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</si>
  <si>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</si>
  <si>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</si>
  <si>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</si>
  <si>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</si>
  <si>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</si>
  <si>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</si>
  <si>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</si>
  <si>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</si>
  <si>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</si>
  <si>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</si>
  <si>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</si>
  <si>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</si>
  <si>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</si>
  <si>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</si>
  <si>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</si>
  <si>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</si>
  <si>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</si>
  <si>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</si>
  <si>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</si>
  <si>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</si>
  <si>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</si>
  <si>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</si>
  <si>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</si>
  <si>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</si>
  <si>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</si>
  <si>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</si>
  <si>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</si>
  <si>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</si>
  <si>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</si>
  <si>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</si>
  <si>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</si>
  <si>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</si>
  <si>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</si>
  <si>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</si>
  <si>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</si>
  <si>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</si>
  <si>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</si>
  <si>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</si>
  <si>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</si>
  <si>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</si>
  <si>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</si>
  <si>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</si>
  <si>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</si>
  <si>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</si>
  <si>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</si>
  <si>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</si>
  <si>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</si>
  <si>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</si>
  <si>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</si>
  <si>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</si>
  <si>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</si>
  <si>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</si>
  <si>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</si>
  <si>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</si>
  <si>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</si>
  <si>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</si>
  <si>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</si>
  <si>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</si>
  <si>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</si>
  <si>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</si>
  <si>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</si>
  <si>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</si>
  <si>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</si>
  <si>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</si>
  <si>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</si>
  <si>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</si>
  <si>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</si>
  <si>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</si>
  <si>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</si>
  <si>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</si>
  <si>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</si>
  <si>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</si>
  <si>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</si>
  <si>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</si>
  <si>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</si>
  <si>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</si>
  <si>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</si>
  <si>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</si>
  <si>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</si>
  <si>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</si>
  <si>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</si>
  <si>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</si>
  <si>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</si>
  <si>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</si>
  <si>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</si>
  <si>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</si>
  <si>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</si>
  <si>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</si>
  <si>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</si>
  <si>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</si>
  <si>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</si>
  <si>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</si>
  <si>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</si>
  <si>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</si>
  <si>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</si>
  <si>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</si>
  <si>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</si>
  <si>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</si>
  <si>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</si>
  <si>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</si>
  <si>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</si>
  <si>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</si>
  <si>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</si>
  <si>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</si>
  <si>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</si>
  <si>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</si>
  <si>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</si>
  <si>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</si>
  <si>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</si>
  <si>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</si>
  <si>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</si>
  <si>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</si>
  <si>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</si>
  <si>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</si>
  <si>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</si>
  <si>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</si>
  <si>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</si>
  <si>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</si>
  <si>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</si>
  <si>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</si>
  <si>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</si>
  <si>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</si>
  <si>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</si>
  <si>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</si>
  <si>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</si>
  <si>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</si>
  <si>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</si>
  <si>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</si>
  <si>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</si>
  <si>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</si>
  <si>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</si>
  <si>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</si>
  <si>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</si>
  <si>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</si>
  <si>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</si>
  <si>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</si>
  <si>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</si>
  <si>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</si>
  <si>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</si>
  <si>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</si>
  <si>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</si>
  <si>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</si>
  <si>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</si>
  <si>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</si>
  <si>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</si>
  <si>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</si>
  <si>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</si>
  <si>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</si>
  <si>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</si>
  <si>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</si>
  <si>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</si>
  <si>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</si>
  <si>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</si>
  <si>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</si>
  <si>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</si>
  <si>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</si>
  <si>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</si>
  <si>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</si>
  <si>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</si>
  <si>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</si>
  <si>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</si>
  <si>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</si>
  <si>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</si>
  <si>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</si>
  <si>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</si>
  <si>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</si>
  <si>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</si>
  <si>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</si>
  <si>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</si>
  <si>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</si>
  <si>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</si>
  <si>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</si>
  <si>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</si>
  <si>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</si>
  <si>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</si>
  <si>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</si>
  <si>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</si>
  <si>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</si>
  <si>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</si>
  <si>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</si>
  <si>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</si>
  <si>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</si>
  <si>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</si>
  <si>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</si>
  <si>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</si>
  <si>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</si>
  <si>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</si>
  <si>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</si>
  <si>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</si>
  <si>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</si>
  <si>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</si>
  <si>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</si>
  <si>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</si>
  <si>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</si>
  <si>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</si>
  <si>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</si>
  <si>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</si>
  <si>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</si>
  <si>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</si>
  <si>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</si>
  <si>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</si>
  <si>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</si>
  <si>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</si>
  <si>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</si>
  <si>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</si>
  <si>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</si>
  <si>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</si>
  <si>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</si>
  <si>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</si>
  <si>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</si>
  <si>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</si>
  <si>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</si>
  <si>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</si>
  <si>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</si>
  <si>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</si>
  <si>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</si>
  <si>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</si>
  <si>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</si>
  <si>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</si>
  <si>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</si>
  <si>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</si>
  <si>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</si>
  <si>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</si>
  <si>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</si>
  <si>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</si>
  <si>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</si>
  <si>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</si>
  <si>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</si>
  <si>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</si>
  <si>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</si>
  <si>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</si>
  <si>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</si>
  <si>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</si>
  <si>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</si>
  <si>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</si>
  <si>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</si>
  <si>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</si>
  <si>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</si>
  <si>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</si>
  <si>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</si>
  <si>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</si>
  <si>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</si>
  <si>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</si>
  <si>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</si>
  <si>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</si>
  <si>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</si>
  <si>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</si>
  <si>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</si>
  <si>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</si>
  <si>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</si>
  <si>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</si>
  <si>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</si>
  <si>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</si>
  <si>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</si>
  <si>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</si>
  <si>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</si>
  <si>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</si>
  <si>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</si>
  <si>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</si>
  <si>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</si>
  <si>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</si>
  <si>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</si>
  <si>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</si>
  <si>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</si>
  <si>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</si>
  <si>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</si>
  <si>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</si>
  <si>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</si>
  <si>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</si>
  <si>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</si>
  <si>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</si>
  <si>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</si>
  <si>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</si>
  <si>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</si>
  <si>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</si>
  <si>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</si>
  <si>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</si>
  <si>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</si>
  <si>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</si>
  <si>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</si>
  <si>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</si>
  <si>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</si>
  <si>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</si>
  <si>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</si>
  <si>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</si>
  <si>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</si>
  <si>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</si>
  <si>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</si>
  <si>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</si>
  <si>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</si>
  <si>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</si>
  <si>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</si>
  <si>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</si>
  <si>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</si>
  <si>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</si>
  <si>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</si>
  <si>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</si>
  <si>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</si>
  <si>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</si>
  <si>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</si>
  <si>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</si>
  <si>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</si>
  <si>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</si>
  <si>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</si>
  <si>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</si>
  <si>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</si>
  <si>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</si>
  <si>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</si>
  <si>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</si>
  <si>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</si>
  <si>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</si>
  <si>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</si>
  <si>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</si>
  <si>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</si>
  <si>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</si>
  <si>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</si>
  <si>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</si>
  <si>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</si>
  <si>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</si>
  <si>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</si>
  <si>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</si>
  <si>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</si>
  <si>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</si>
  <si>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</si>
  <si>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</si>
  <si>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</si>
  <si>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</si>
  <si>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</si>
  <si>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</si>
  <si>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</si>
  <si>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</si>
  <si>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</si>
  <si>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</si>
  <si>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</si>
  <si>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</si>
  <si>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</si>
  <si>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</si>
  <si>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</si>
  <si>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</si>
  <si>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</si>
  <si>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</si>
  <si>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</si>
  <si>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</si>
  <si>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</si>
  <si>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</si>
  <si>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</si>
  <si>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</si>
  <si>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</si>
  <si>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</si>
  <si>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</si>
  <si>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</si>
  <si>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</si>
  <si>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</si>
  <si>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</si>
  <si>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</si>
  <si>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</si>
  <si>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</si>
  <si>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</si>
  <si>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</si>
  <si>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</si>
  <si>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</si>
  <si>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</si>
  <si>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</si>
  <si>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</si>
  <si>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</si>
  <si>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</si>
  <si>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</si>
  <si>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</si>
  <si>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</si>
  <si>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</si>
  <si>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</si>
  <si>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</si>
  <si>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</si>
  <si>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</si>
  <si>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</si>
  <si>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</si>
  <si>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</si>
  <si>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</si>
  <si>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</si>
  <si>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</si>
  <si>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</si>
  <si>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</si>
  <si>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</si>
  <si>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</si>
  <si>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</si>
  <si>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</si>
  <si>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</si>
  <si>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</si>
  <si>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</si>
  <si>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</si>
  <si>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</si>
  <si>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</si>
  <si>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</si>
  <si>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</si>
  <si>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</si>
  <si>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</si>
  <si>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</si>
  <si>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</si>
  <si>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</si>
  <si>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</si>
  <si>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</si>
  <si>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</si>
  <si>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</si>
  <si>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</si>
  <si>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</si>
  <si>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</si>
  <si>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</si>
  <si>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</si>
  <si>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</si>
  <si>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</si>
  <si>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</si>
  <si>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</si>
  <si>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</si>
  <si>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</si>
  <si>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</si>
  <si>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</si>
  <si>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</si>
  <si>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</si>
  <si>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</si>
  <si>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</si>
  <si>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</si>
  <si>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</si>
  <si>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</si>
  <si>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</si>
  <si>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</si>
  <si>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</si>
  <si>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</si>
  <si>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</si>
  <si>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</si>
  <si>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</si>
  <si>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</si>
  <si>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</si>
  <si>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</si>
  <si>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</si>
  <si>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</si>
  <si>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</si>
  <si>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</si>
  <si>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</si>
  <si>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</si>
  <si>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</si>
  <si>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</si>
  <si>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</si>
  <si>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</si>
  <si>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</si>
  <si>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</si>
  <si>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</si>
  <si>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</si>
  <si>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</si>
  <si>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</si>
  <si>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</si>
  <si>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</si>
  <si>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</si>
  <si>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</si>
  <si>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</si>
  <si>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</si>
  <si>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</si>
  <si>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</si>
  <si>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</si>
  <si>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</si>
  <si>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</si>
  <si>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</si>
  <si>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</si>
  <si>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</si>
  <si>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</si>
  <si>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</si>
  <si>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</si>
  <si>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</si>
  <si>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</si>
  <si>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</si>
  <si>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</si>
  <si>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</si>
  <si>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</si>
  <si>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</si>
  <si>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</si>
  <si>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</si>
  <si>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</si>
  <si>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</si>
  <si>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</si>
  <si>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</si>
  <si>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</si>
  <si>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</si>
  <si>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</si>
  <si>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</si>
  <si>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</si>
  <si>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</si>
  <si>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</si>
  <si>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</si>
  <si>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</si>
  <si>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</si>
  <si>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</si>
  <si>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</si>
  <si>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</si>
  <si>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</si>
  <si>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</si>
  <si>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</si>
  <si>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</si>
  <si>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</si>
  <si>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</si>
  <si>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</si>
  <si>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</si>
  <si>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</si>
  <si>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</si>
  <si>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</si>
  <si>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</si>
  <si>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</si>
  <si>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</si>
  <si>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</si>
  <si>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</si>
  <si>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</si>
  <si>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</si>
  <si>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</si>
  <si>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</si>
  <si>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</si>
  <si>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</si>
  <si>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</si>
  <si>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</si>
  <si>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</si>
  <si>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</si>
  <si>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</si>
  <si>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</si>
  <si>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</si>
  <si>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</si>
  <si>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</si>
  <si>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</si>
  <si>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</si>
  <si>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</si>
  <si>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</si>
  <si>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</si>
  <si>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</si>
  <si>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</si>
  <si>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</si>
  <si>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</si>
  <si>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</si>
  <si>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</si>
  <si>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</si>
  <si>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</si>
  <si>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</si>
  <si>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</si>
  <si>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</si>
  <si>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</si>
  <si>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</si>
  <si>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</si>
  <si>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</si>
  <si>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</si>
  <si>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</si>
  <si>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</si>
  <si>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</si>
  <si>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</si>
  <si>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</si>
  <si>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</si>
  <si>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</si>
  <si>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</si>
  <si>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</si>
  <si>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</si>
  <si>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</si>
  <si>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</si>
  <si>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</si>
  <si>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</si>
  <si>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</si>
  <si>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</si>
  <si>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</si>
  <si>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</si>
  <si>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</si>
  <si>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</si>
  <si>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</si>
  <si>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</si>
  <si>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</si>
  <si>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</si>
  <si>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</si>
  <si>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</si>
  <si>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</si>
  <si>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</si>
  <si>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</si>
  <si>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</si>
  <si>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</si>
  <si>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</si>
  <si>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</si>
  <si>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</si>
  <si>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</si>
  <si>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</si>
  <si>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</si>
  <si>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</si>
  <si>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</si>
  <si>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</si>
  <si>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</si>
  <si>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</si>
  <si>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</si>
  <si>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</si>
  <si>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</si>
  <si>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</si>
  <si>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</si>
  <si>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</si>
  <si>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</si>
  <si>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</si>
  <si>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</si>
  <si>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</si>
  <si>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</si>
  <si>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</si>
  <si>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</si>
  <si>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</si>
  <si>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</si>
  <si>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</si>
  <si>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</si>
  <si>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</si>
  <si>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</si>
  <si>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</si>
  <si>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</si>
  <si>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</si>
  <si>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</si>
  <si>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</si>
  <si>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</si>
  <si>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</si>
  <si>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</si>
  <si>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</si>
  <si>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</si>
  <si>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</si>
  <si>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</si>
  <si>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</si>
  <si>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</si>
  <si>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</si>
  <si>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</si>
  <si>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</si>
  <si>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</si>
  <si>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</si>
  <si>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</si>
  <si>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</si>
  <si>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</si>
  <si>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</si>
  <si>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</si>
  <si>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</si>
  <si>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</si>
  <si>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</si>
  <si>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</si>
  <si>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</si>
  <si>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</si>
  <si>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</si>
  <si>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</si>
  <si>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</si>
  <si>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</si>
  <si>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</si>
  <si>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</si>
  <si>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</si>
  <si>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</si>
  <si>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</si>
  <si>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</si>
  <si>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</si>
  <si>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</si>
  <si>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</si>
  <si>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</si>
  <si>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</si>
  <si>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</si>
  <si>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</si>
  <si>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</si>
  <si>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</si>
  <si>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</si>
  <si>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</si>
  <si>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</si>
  <si>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</si>
  <si>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</si>
  <si>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</si>
  <si>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</si>
  <si>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</si>
  <si>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</si>
  <si>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</si>
  <si>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</si>
  <si>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</si>
  <si>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</si>
  <si>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</si>
  <si>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</si>
  <si>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</si>
  <si>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</si>
  <si>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</si>
  <si>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</si>
  <si>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</si>
  <si>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</si>
  <si>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</si>
  <si>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</si>
  <si>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</si>
  <si>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</si>
  <si>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</si>
  <si>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</si>
  <si>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</si>
  <si>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</si>
  <si>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</si>
  <si>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</si>
  <si>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</si>
  <si>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</si>
  <si>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</si>
  <si>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</si>
  <si>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</si>
  <si>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</si>
  <si>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</si>
  <si>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</si>
  <si>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</si>
  <si>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</si>
  <si>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</si>
  <si>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</si>
  <si>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</si>
  <si>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</si>
  <si>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</si>
  <si>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</si>
  <si>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</si>
  <si>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</si>
  <si>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</si>
  <si>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</si>
  <si>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</si>
  <si>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</si>
  <si>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</si>
  <si>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</si>
  <si>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</si>
  <si>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</si>
  <si>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</si>
  <si>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</si>
  <si>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</si>
  <si>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</si>
  <si>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</si>
  <si>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</si>
  <si>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</si>
  <si>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</si>
  <si>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</si>
  <si>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</si>
  <si>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</si>
  <si>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</si>
  <si>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</si>
  <si>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</si>
  <si>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</si>
  <si>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</si>
  <si>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</si>
  <si>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</si>
  <si>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</si>
  <si>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</si>
  <si>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</si>
  <si>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</si>
  <si>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</si>
  <si>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</si>
  <si>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</si>
  <si>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</si>
  <si>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</si>
  <si>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</si>
  <si>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</si>
  <si>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</si>
  <si>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</si>
  <si>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</si>
  <si>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</si>
  <si>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</si>
  <si>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</si>
  <si>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</si>
  <si>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</si>
  <si>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</si>
  <si>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</si>
  <si>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</si>
  <si>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</si>
  <si>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</si>
  <si>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</si>
  <si>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</si>
  <si>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</si>
  <si>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</si>
  <si>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</si>
  <si>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</si>
  <si>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</si>
  <si>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</si>
  <si>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</si>
  <si>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</si>
  <si>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</si>
  <si>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</si>
  <si>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</si>
  <si>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</si>
  <si>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</si>
  <si>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</si>
  <si>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</si>
  <si>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</si>
  <si>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</si>
  <si>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</si>
  <si>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</si>
  <si>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</si>
  <si>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</si>
  <si>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</si>
  <si>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</si>
  <si>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</si>
  <si>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</si>
  <si>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</si>
  <si>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</si>
  <si>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</si>
  <si>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</si>
  <si>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</si>
  <si>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</si>
  <si>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</si>
  <si>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</si>
  <si>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</si>
  <si>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</si>
  <si>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</si>
  <si>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</si>
  <si>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</si>
  <si>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</si>
  <si>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</si>
  <si>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</si>
  <si>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</si>
  <si>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</si>
  <si>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</si>
  <si>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</si>
  <si>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</si>
  <si>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</si>
  <si>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</si>
  <si>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</si>
  <si>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</si>
  <si>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</si>
  <si>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</si>
  <si>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</si>
  <si>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</si>
  <si>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</si>
  <si>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</si>
  <si>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</si>
  <si>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</si>
  <si>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</si>
  <si>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</si>
  <si>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</si>
  <si>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</si>
  <si>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</si>
  <si>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</si>
  <si>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</si>
  <si>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</si>
  <si>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</si>
  <si>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</si>
  <si>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</si>
  <si>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</si>
  <si>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</si>
  <si>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</si>
  <si>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</si>
  <si>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</si>
  <si>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</si>
  <si>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</si>
  <si>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</si>
  <si>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</si>
  <si>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</si>
  <si>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</si>
  <si>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</si>
  <si>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</si>
  <si>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</si>
  <si>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</si>
  <si>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</si>
  <si>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</si>
  <si>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</si>
  <si>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</si>
  <si>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</si>
  <si>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</si>
  <si>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</si>
  <si>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</si>
  <si>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</si>
  <si>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</si>
  <si>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</si>
  <si>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</si>
  <si>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</si>
  <si>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</si>
  <si>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</si>
  <si>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</si>
  <si>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</si>
  <si>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</si>
  <si>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</si>
  <si>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</si>
  <si>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</si>
  <si>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</si>
  <si>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</si>
  <si>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</si>
  <si>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</si>
  <si>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</si>
  <si>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</si>
  <si>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</si>
  <si>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</si>
  <si>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</si>
  <si>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</si>
  <si>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</si>
  <si>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</si>
  <si>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</si>
  <si>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</si>
  <si>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</si>
  <si>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</si>
  <si>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</si>
  <si>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</si>
  <si>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</si>
  <si>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</si>
  <si>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</si>
  <si>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</si>
  <si>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</si>
  <si>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</si>
  <si>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</si>
  <si>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</si>
  <si>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</si>
  <si>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</si>
  <si>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</si>
  <si>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</si>
  <si>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</si>
  <si>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</si>
  <si>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</si>
  <si>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</si>
  <si>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</si>
  <si>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</si>
  <si>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</si>
  <si>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</si>
  <si>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</si>
  <si>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</si>
  <si>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</si>
  <si>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</si>
  <si>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</si>
  <si>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</si>
  <si>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</si>
  <si>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</si>
  <si>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</si>
  <si>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</si>
  <si>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</si>
  <si>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</si>
  <si>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</si>
  <si>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</si>
  <si>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</si>
  <si>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</si>
  <si>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</si>
  <si>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</si>
  <si>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</si>
  <si>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</si>
  <si>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</si>
  <si>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</si>
  <si>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</si>
  <si>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</si>
  <si>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</si>
  <si>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</si>
  <si>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</si>
  <si>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</si>
  <si>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</si>
  <si>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</si>
  <si>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</si>
  <si>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</si>
  <si>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</si>
  <si>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</si>
  <si>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</si>
  <si>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</si>
  <si>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</si>
  <si>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</si>
  <si>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</si>
  <si>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</si>
  <si>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</si>
  <si>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</si>
  <si>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</si>
  <si>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</si>
  <si>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</si>
  <si>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</si>
  <si>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</si>
  <si>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</si>
  <si>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</si>
  <si>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</si>
  <si>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</si>
  <si>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</si>
  <si>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</si>
  <si>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</si>
  <si>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</si>
  <si>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</si>
  <si>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</si>
  <si>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</si>
  <si>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</si>
  <si>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</si>
  <si>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</si>
  <si>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</si>
  <si>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</si>
  <si>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</si>
  <si>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</si>
  <si>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</si>
  <si>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</si>
  <si>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</si>
  <si>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</si>
  <si>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</si>
  <si>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</si>
  <si>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</si>
  <si>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</si>
  <si>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</si>
  <si>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</si>
  <si>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</si>
  <si>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</si>
  <si>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</si>
  <si>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</si>
  <si>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</si>
  <si>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</si>
  <si>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</si>
  <si>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</si>
  <si>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</si>
  <si>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</si>
  <si>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</si>
  <si>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</si>
  <si>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</si>
  <si>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</si>
  <si>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</si>
  <si>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</si>
  <si>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</si>
  <si>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</si>
  <si>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</si>
  <si>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</si>
  <si>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</si>
  <si>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</si>
  <si>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</si>
  <si>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</si>
  <si>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</si>
  <si>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</si>
  <si>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</si>
  <si>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</si>
  <si>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</si>
  <si>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</si>
  <si>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</si>
  <si>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</si>
  <si>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</si>
  <si>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</si>
  <si>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</si>
  <si>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</si>
  <si>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</si>
  <si>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</si>
  <si>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</si>
  <si>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</si>
  <si>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</si>
  <si>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</si>
  <si>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</si>
  <si>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</si>
  <si>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</si>
  <si>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</si>
  <si>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</si>
  <si>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</si>
  <si>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</si>
  <si>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</si>
  <si>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</si>
  <si>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</si>
  <si>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</si>
  <si>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</si>
  <si>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</si>
  <si>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</si>
  <si>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</si>
  <si>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</si>
  <si>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</si>
  <si>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</si>
  <si>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</si>
  <si>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</si>
  <si>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</si>
  <si>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</si>
  <si>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</si>
  <si>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</si>
  <si>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</si>
  <si>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</si>
  <si>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</si>
  <si>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</si>
  <si>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</si>
  <si>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</si>
  <si>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</si>
  <si>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</si>
  <si>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</si>
  <si>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</si>
  <si>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</si>
  <si>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</si>
  <si>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</si>
  <si>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</si>
  <si>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</si>
  <si>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</si>
  <si>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</si>
  <si>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</si>
  <si>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</si>
  <si>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</si>
  <si>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</si>
  <si>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</si>
  <si>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</si>
  <si>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</si>
  <si>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</si>
  <si>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</si>
  <si>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</si>
  <si>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</si>
  <si>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</si>
  <si>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</si>
  <si>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</si>
  <si>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</si>
  <si>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</si>
  <si>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</si>
  <si>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</si>
  <si>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</si>
  <si>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</si>
  <si>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</si>
  <si>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</si>
  <si>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</si>
  <si>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</si>
  <si>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</si>
  <si>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</si>
  <si>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</si>
  <si>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</si>
  <si>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</si>
  <si>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</si>
  <si>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</si>
  <si>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</si>
  <si>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</si>
  <si>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</si>
  <si>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</si>
  <si>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</si>
  <si>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</si>
  <si>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</si>
  <si>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</si>
  <si>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</si>
  <si>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</si>
  <si>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</si>
  <si>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</si>
  <si>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</si>
  <si>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</si>
  <si>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</si>
  <si>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</si>
  <si>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</si>
  <si>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</si>
  <si>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</si>
  <si>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</si>
  <si>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</si>
  <si>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</si>
  <si>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</si>
  <si>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</si>
  <si>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</si>
  <si>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</si>
  <si>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</si>
  <si>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</si>
  <si>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</si>
  <si>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</si>
  <si>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</si>
  <si>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</si>
  <si>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</si>
  <si>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</si>
  <si>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</si>
  <si>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</si>
  <si>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</si>
  <si>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</si>
  <si>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</si>
  <si>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</si>
  <si>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</si>
  <si>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</si>
  <si>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</si>
  <si>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</si>
  <si>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</si>
  <si>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</si>
  <si>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</si>
  <si>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</si>
  <si>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</si>
  <si>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</si>
  <si>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</si>
  <si>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</si>
  <si>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</si>
  <si>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</si>
  <si>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</si>
  <si>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</si>
  <si>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</si>
  <si>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</si>
  <si>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</si>
  <si>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</si>
  <si>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</si>
  <si>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</si>
  <si>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</si>
  <si>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</si>
  <si>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</si>
  <si>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</si>
  <si>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</si>
  <si>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</si>
  <si>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</si>
  <si>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</si>
  <si>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</si>
  <si>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</si>
  <si>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</si>
  <si>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</si>
  <si>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</si>
  <si>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</si>
  <si>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</si>
  <si>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</si>
  <si>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</si>
  <si>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</si>
  <si>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</si>
  <si>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</si>
  <si>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</si>
  <si>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</si>
  <si>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</si>
  <si>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</si>
  <si>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</si>
  <si>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</si>
  <si>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</si>
  <si>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</si>
  <si>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</si>
  <si>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</si>
  <si>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</si>
  <si>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</si>
  <si>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</si>
  <si>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</si>
  <si>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</si>
  <si>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</si>
  <si>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</si>
  <si>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</si>
  <si>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</si>
  <si>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</si>
  <si>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</si>
  <si>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</si>
  <si>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</si>
  <si>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</si>
  <si>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</si>
  <si>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</si>
  <si>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</si>
  <si>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</si>
  <si>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</si>
  <si>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</si>
  <si>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</si>
  <si>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</si>
  <si>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</si>
  <si>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</si>
  <si>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</si>
  <si>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</si>
  <si>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</si>
  <si>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</si>
  <si>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</si>
  <si>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</si>
  <si>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</si>
  <si>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</si>
  <si>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</si>
  <si>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</si>
  <si>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</si>
  <si>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</si>
  <si>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</si>
  <si>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</si>
  <si>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</si>
  <si>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</si>
  <si>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</si>
  <si>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</si>
  <si>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</si>
  <si>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</si>
  <si>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</si>
  <si>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</si>
  <si>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</si>
  <si>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</si>
  <si>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</si>
  <si>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</si>
  <si>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</si>
  <si>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</si>
  <si>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</si>
  <si>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</si>
  <si>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</si>
  <si>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</si>
  <si>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</si>
  <si>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</si>
  <si>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</si>
  <si>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</si>
  <si>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</si>
  <si>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</si>
  <si>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</si>
  <si>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</si>
  <si>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</si>
  <si>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</si>
  <si>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</si>
  <si>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</si>
  <si>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</si>
  <si>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</si>
  <si>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</si>
  <si>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</si>
  <si>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</si>
  <si>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</si>
  <si>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</si>
  <si>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</si>
  <si>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</si>
  <si>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</si>
  <si>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</si>
  <si>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</si>
  <si>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</si>
  <si>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</si>
  <si>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</si>
  <si>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</si>
  <si>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</si>
  <si>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</si>
  <si>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</si>
  <si>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</si>
  <si>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</si>
  <si>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</si>
  <si>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</si>
  <si>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</si>
  <si>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</si>
  <si>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</si>
  <si>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</si>
  <si>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</si>
  <si>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</si>
  <si>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</si>
  <si>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</si>
  <si>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</si>
  <si>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</si>
  <si>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</si>
  <si>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</si>
  <si>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</si>
  <si>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</si>
  <si>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</si>
  <si>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</si>
  <si>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</si>
  <si>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</si>
  <si>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</si>
  <si>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</si>
  <si>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</si>
  <si>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</si>
  <si>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</si>
  <si>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</si>
  <si>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</si>
  <si>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</si>
  <si>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</si>
  <si>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</si>
  <si>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</si>
  <si>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</si>
  <si>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</si>
  <si>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</si>
  <si>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</si>
  <si>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</si>
  <si>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</si>
  <si>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</si>
  <si>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</si>
  <si>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</si>
  <si>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</si>
  <si>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</si>
  <si>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</si>
  <si>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</si>
  <si>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</si>
  <si>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</si>
  <si>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</si>
  <si>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</si>
  <si>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</si>
  <si>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</si>
  <si>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</si>
  <si>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</si>
  <si>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</si>
  <si>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</si>
  <si>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</si>
  <si>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</si>
  <si>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</si>
  <si>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</si>
  <si>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</si>
  <si>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</si>
  <si>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</si>
  <si>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</si>
  <si>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</si>
  <si>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</si>
  <si>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</si>
  <si>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</si>
  <si>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</si>
  <si>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</si>
  <si>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</si>
  <si>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</si>
  <si>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</si>
  <si>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</si>
  <si>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</si>
  <si>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</si>
  <si>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</si>
  <si>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</si>
  <si>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</si>
  <si>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</si>
  <si>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</si>
  <si>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</si>
  <si>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</si>
  <si>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</si>
  <si>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</si>
  <si>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</si>
  <si>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</si>
  <si>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</si>
  <si>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</si>
  <si>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</si>
  <si>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</si>
  <si>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</si>
  <si>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</si>
  <si>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</si>
  <si>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</si>
  <si>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</si>
  <si>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</si>
  <si>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</si>
  <si>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</si>
  <si>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</si>
  <si>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</si>
  <si>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</si>
  <si>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</si>
  <si>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</si>
  <si>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</si>
  <si>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</si>
  <si>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</si>
  <si>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</si>
  <si>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</si>
  <si>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</si>
  <si>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</si>
  <si>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</si>
  <si>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</si>
  <si>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</si>
  <si>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</si>
  <si>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</si>
  <si>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</si>
  <si>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</si>
  <si>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</si>
  <si>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</si>
  <si>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</si>
  <si>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</si>
  <si>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</si>
  <si>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</si>
  <si>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</si>
  <si>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</si>
  <si>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</si>
  <si>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</si>
  <si>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</si>
  <si>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</si>
  <si>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</si>
  <si>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</si>
  <si>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</si>
  <si>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</si>
  <si>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</si>
  <si>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</si>
  <si>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</si>
  <si>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</si>
  <si>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</si>
  <si>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</si>
  <si>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</si>
  <si>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</si>
  <si>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</si>
  <si>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</si>
  <si>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</si>
  <si>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</si>
  <si>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</si>
  <si>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</si>
  <si>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</si>
  <si>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</si>
  <si>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</si>
  <si>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</si>
  <si>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</si>
  <si>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</si>
  <si>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</si>
  <si>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</si>
  <si>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</si>
  <si>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</si>
  <si>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</si>
  <si>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</si>
  <si>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</si>
  <si>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</si>
  <si>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</si>
  <si>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</si>
  <si>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</si>
  <si>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</si>
  <si>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</si>
  <si>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</si>
  <si>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</si>
  <si>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</si>
  <si>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</si>
  <si>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</si>
  <si>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</si>
  <si>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</si>
  <si>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</si>
  <si>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</si>
  <si>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</si>
  <si>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</si>
  <si>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</si>
  <si>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</si>
  <si>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</si>
  <si>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</si>
  <si>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</si>
  <si>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</si>
  <si>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</si>
  <si>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</si>
  <si>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</si>
  <si>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</si>
  <si>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</si>
  <si>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</si>
  <si>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</si>
  <si>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</si>
  <si>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</si>
  <si>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</si>
  <si>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</si>
  <si>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</si>
  <si>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</si>
  <si>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</si>
  <si>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</si>
  <si>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</si>
  <si>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</si>
  <si>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</si>
  <si>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</si>
  <si>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</si>
  <si>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</si>
  <si>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</si>
  <si>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</si>
  <si>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</si>
  <si>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</si>
  <si>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</si>
  <si>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</si>
  <si>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</si>
  <si>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</si>
  <si>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</si>
  <si>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</si>
  <si>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</si>
  <si>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</si>
  <si>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</si>
  <si>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</si>
  <si>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</si>
  <si>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</si>
  <si>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</si>
  <si>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</si>
  <si>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</si>
  <si>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</si>
  <si>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</si>
  <si>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</si>
  <si>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</si>
  <si>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</si>
  <si>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</si>
  <si>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</si>
  <si>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</si>
  <si>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</si>
  <si>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</si>
  <si>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</si>
  <si>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</si>
  <si>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</si>
  <si>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</si>
  <si>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</si>
  <si>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</si>
  <si>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</si>
  <si>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</si>
  <si>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</si>
  <si>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</si>
  <si>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</si>
  <si>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</si>
  <si>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</si>
  <si>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</si>
  <si>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</si>
  <si>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</si>
  <si>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</si>
  <si>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</si>
  <si>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</si>
  <si>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</si>
  <si>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</si>
  <si>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</si>
  <si>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</si>
  <si>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</si>
  <si>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</si>
  <si>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</si>
  <si>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</si>
  <si>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</si>
  <si>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</si>
  <si>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</si>
  <si>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</si>
  <si>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</si>
  <si>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</si>
  <si>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</si>
  <si>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</si>
  <si>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</si>
  <si>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</si>
  <si>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</si>
  <si>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</si>
  <si>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</si>
  <si>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</si>
  <si>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</si>
  <si>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</si>
  <si>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</si>
  <si>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</si>
  <si>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</si>
  <si>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</si>
  <si>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</si>
  <si>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</si>
  <si>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</si>
  <si>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</si>
  <si>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</si>
  <si>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</si>
  <si>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</si>
  <si>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</si>
  <si>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</si>
  <si>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</si>
  <si>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</si>
  <si>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</si>
  <si>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</si>
  <si>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</si>
  <si>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</si>
  <si>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</si>
  <si>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</si>
  <si>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</si>
  <si>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</si>
  <si>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</si>
  <si>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</si>
  <si>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</si>
  <si>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</si>
  <si>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</si>
  <si>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</si>
  <si>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</si>
  <si>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</si>
  <si>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</si>
  <si>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</si>
  <si>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</si>
  <si>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</si>
  <si>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</si>
  <si>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</si>
  <si>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</si>
  <si>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</si>
  <si>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</si>
  <si>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</si>
  <si>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</si>
  <si>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</si>
  <si>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</si>
  <si>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</si>
  <si>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</si>
  <si>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</si>
  <si>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</si>
  <si>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</si>
  <si>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</si>
  <si>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</si>
  <si>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</si>
  <si>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</si>
  <si>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</si>
  <si>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</si>
  <si>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</si>
  <si>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</si>
  <si>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</si>
  <si>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</si>
  <si>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</si>
  <si>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</si>
  <si>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</si>
  <si>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</si>
  <si>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</si>
  <si>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</si>
  <si>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</si>
  <si>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</si>
  <si>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</si>
  <si>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</si>
  <si>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</si>
  <si>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</si>
  <si>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</si>
  <si>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</si>
  <si>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</si>
  <si>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</si>
  <si>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</si>
  <si>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</si>
  <si>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</si>
  <si>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</si>
  <si>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</si>
  <si>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</si>
  <si>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</si>
  <si>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</si>
  <si>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</si>
  <si>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</si>
  <si>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</si>
  <si>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</si>
  <si>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</si>
  <si>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</si>
  <si>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</si>
  <si>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</si>
  <si>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</si>
  <si>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</si>
  <si>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</si>
  <si>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</si>
  <si>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</si>
  <si>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</si>
  <si>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</si>
  <si>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</si>
  <si>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</si>
  <si>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</si>
  <si>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</si>
  <si>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</si>
  <si>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</si>
  <si>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</si>
  <si>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</si>
  <si>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</si>
  <si>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</si>
  <si>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</si>
  <si>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</si>
  <si>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</si>
  <si>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</si>
  <si>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</si>
  <si>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</si>
  <si>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</si>
  <si>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</si>
  <si>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</si>
  <si>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</si>
  <si>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</si>
  <si>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</si>
  <si>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</si>
  <si>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</si>
  <si>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</si>
  <si>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</si>
  <si>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</si>
  <si>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</si>
  <si>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</si>
  <si>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</si>
  <si>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</si>
  <si>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</si>
  <si>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</si>
  <si>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</si>
  <si>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</si>
  <si>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</si>
  <si>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</si>
  <si>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</si>
  <si>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</si>
  <si>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</si>
  <si>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</si>
  <si>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</si>
  <si>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</si>
  <si>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</si>
  <si>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</si>
  <si>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</si>
  <si>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</si>
  <si>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</si>
  <si>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</si>
  <si>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</si>
  <si>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</si>
  <si>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</si>
  <si>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</si>
  <si>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</si>
  <si>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</si>
  <si>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</si>
  <si>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</si>
  <si>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</si>
  <si>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</si>
  <si>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</si>
  <si>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</si>
  <si>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</si>
  <si>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</si>
  <si>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</si>
  <si>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</si>
  <si>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</si>
  <si>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</si>
  <si>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</si>
  <si>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</si>
  <si>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</si>
  <si>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</si>
  <si>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</si>
  <si>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</si>
  <si>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</si>
  <si>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</si>
  <si>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</si>
  <si>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</si>
  <si>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</si>
  <si>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</si>
  <si>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</si>
  <si>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</si>
  <si>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</si>
  <si>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</si>
  <si>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</si>
  <si>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</si>
  <si>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</si>
  <si>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</si>
  <si>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</si>
  <si>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</si>
  <si>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</si>
  <si>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</si>
  <si>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</si>
  <si>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</si>
  <si>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</si>
  <si>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</si>
  <si>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</si>
  <si>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</si>
  <si>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</si>
  <si>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</si>
  <si>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</si>
  <si>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</si>
  <si>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</si>
  <si>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</si>
  <si>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</si>
  <si>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</si>
  <si>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</si>
  <si>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</si>
  <si>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</si>
  <si>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</si>
  <si>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</si>
  <si>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</si>
  <si>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</si>
  <si>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</si>
  <si>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</si>
  <si>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</si>
  <si>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</si>
  <si>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</si>
  <si>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</si>
  <si>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</si>
  <si>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</si>
  <si>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</si>
  <si>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</si>
  <si>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</si>
  <si>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</si>
  <si>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</si>
  <si>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</si>
  <si>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</si>
  <si>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</si>
  <si>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</si>
  <si>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</si>
  <si>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</si>
  <si>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</si>
  <si>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</si>
  <si>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</si>
  <si>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</si>
  <si>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</si>
  <si>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</si>
  <si>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</si>
  <si>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</si>
  <si>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</si>
  <si>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</si>
  <si>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</si>
  <si>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</si>
  <si>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</si>
  <si>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</si>
  <si>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</si>
  <si>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</si>
  <si>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</si>
  <si>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</si>
  <si>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</si>
  <si>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</si>
  <si>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</si>
  <si>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</si>
  <si>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</si>
  <si>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</si>
  <si>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</si>
  <si>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</si>
  <si>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</si>
  <si>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</si>
  <si>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</si>
  <si>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</si>
  <si>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</si>
  <si>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</si>
  <si>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</si>
  <si>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</si>
  <si>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</si>
  <si>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</si>
  <si>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</si>
  <si>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</si>
  <si>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</si>
  <si>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</si>
  <si>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</si>
  <si>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</si>
  <si>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</si>
  <si>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</si>
  <si>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</si>
  <si>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</si>
  <si>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</si>
  <si>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</si>
  <si>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</si>
  <si>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</si>
  <si>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</si>
  <si>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</si>
  <si>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</si>
  <si>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</si>
  <si>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</si>
  <si>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</si>
  <si>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</si>
  <si>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</si>
  <si>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</si>
  <si>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</si>
  <si>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</si>
  <si>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</si>
  <si>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</si>
  <si>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</si>
  <si>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</si>
  <si>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</si>
  <si>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</si>
  <si>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</si>
  <si>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</si>
  <si>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</si>
  <si>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</si>
  <si>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</si>
  <si>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</si>
  <si>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</si>
  <si>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</si>
  <si>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</si>
  <si>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</si>
  <si>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</si>
  <si>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</si>
  <si>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</si>
  <si>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</si>
  <si>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</si>
  <si>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</si>
  <si>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</si>
  <si>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</si>
  <si>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</si>
  <si>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</si>
  <si>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</si>
  <si>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</si>
  <si>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</si>
  <si>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</si>
  <si>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</si>
  <si>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</si>
  <si>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</si>
  <si>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</si>
  <si>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</si>
  <si>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</si>
  <si>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</si>
  <si>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</si>
  <si>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</si>
  <si>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</si>
  <si>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</si>
  <si>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</si>
  <si>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</si>
  <si>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</si>
  <si>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</si>
  <si>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</si>
  <si>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</si>
  <si>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</si>
  <si>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</si>
  <si>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</si>
  <si>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</si>
  <si>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</si>
  <si>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</si>
  <si>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</si>
  <si>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</si>
  <si>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</si>
  <si>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</si>
  <si>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</si>
  <si>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</si>
  <si>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</si>
  <si>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</si>
  <si>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</si>
  <si>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</si>
  <si>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</si>
  <si>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</si>
  <si>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</si>
  <si>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</si>
  <si>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</si>
  <si>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</si>
  <si>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</si>
  <si>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</si>
  <si>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</si>
  <si>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</si>
  <si>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</si>
  <si>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</si>
  <si>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</si>
  <si>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</si>
  <si>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</si>
  <si>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</si>
  <si>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</si>
  <si>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</si>
  <si>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</si>
  <si>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</si>
  <si>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</si>
  <si>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</si>
  <si>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</si>
  <si>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</si>
  <si>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</si>
  <si>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</si>
  <si>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</si>
  <si>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</si>
  <si>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</si>
  <si>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</si>
  <si>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</si>
  <si>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</si>
  <si>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</si>
  <si>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</si>
  <si>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</si>
  <si>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</si>
  <si>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</si>
  <si>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</si>
  <si>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</si>
  <si>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</si>
  <si>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</si>
  <si>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</si>
  <si>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</si>
  <si>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</si>
  <si>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</si>
  <si>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</si>
  <si>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</si>
  <si>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</si>
  <si>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</si>
  <si>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</si>
  <si>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</si>
  <si>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</si>
  <si>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</si>
  <si>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</si>
  <si>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</si>
  <si>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</si>
  <si>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</si>
  <si>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</si>
  <si>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</si>
  <si>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</si>
  <si>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</si>
  <si>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</si>
  <si>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</si>
  <si>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</si>
  <si>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</si>
  <si>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</si>
  <si>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</si>
  <si>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</si>
  <si>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</si>
  <si>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</si>
  <si>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</si>
  <si>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</si>
  <si>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</si>
  <si>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</si>
  <si>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</si>
  <si>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</si>
  <si>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</si>
  <si>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</si>
  <si>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</si>
  <si>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</si>
  <si>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</si>
  <si>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</si>
  <si>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</si>
  <si>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</si>
  <si>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</si>
  <si>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</si>
  <si>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</si>
  <si>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</si>
  <si>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</si>
  <si>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</si>
  <si>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</si>
  <si>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</si>
  <si>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</si>
  <si>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</si>
  <si>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</si>
  <si>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</si>
  <si>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</si>
  <si>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</si>
  <si>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</si>
  <si>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</si>
  <si>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</si>
  <si>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</si>
  <si>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</si>
  <si>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</si>
  <si>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</si>
  <si>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</si>
  <si>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</si>
  <si>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</si>
  <si>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</si>
  <si>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</si>
  <si>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</si>
  <si>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</si>
  <si>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</si>
  <si>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</si>
  <si>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</si>
  <si>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</si>
  <si>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</si>
  <si>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</si>
  <si>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</si>
  <si>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</si>
  <si>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</si>
  <si>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</si>
  <si>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</si>
  <si>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</si>
  <si>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</si>
  <si>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</si>
  <si>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</si>
  <si>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</si>
  <si>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</si>
  <si>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</si>
  <si>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</si>
  <si>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</si>
  <si>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</si>
  <si>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</si>
  <si>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</si>
  <si>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</si>
  <si>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</si>
  <si>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</si>
  <si>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</si>
  <si>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</si>
  <si>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</si>
  <si>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</si>
  <si>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</si>
  <si>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</si>
  <si>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</si>
  <si>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</si>
  <si>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</si>
  <si>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</si>
  <si>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</si>
  <si>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</si>
  <si>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</si>
  <si>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</si>
  <si>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</si>
  <si>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</si>
  <si>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</si>
  <si>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</si>
  <si>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</si>
  <si>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</si>
  <si>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</si>
  <si>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</si>
  <si>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</si>
  <si>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</si>
  <si>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</si>
  <si>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</si>
  <si>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</si>
  <si>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</si>
  <si>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</si>
  <si>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</si>
  <si>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</si>
  <si>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</si>
  <si>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</si>
  <si>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</si>
  <si>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</si>
  <si>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</si>
  <si>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</si>
  <si>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</si>
  <si>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</si>
  <si>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</si>
  <si>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</si>
  <si>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</si>
  <si>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</si>
  <si>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</si>
  <si>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</si>
  <si>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</si>
  <si>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</si>
  <si>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</si>
  <si>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</si>
  <si>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</si>
  <si>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</si>
  <si>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</si>
  <si>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</si>
  <si>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</si>
  <si>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</si>
  <si>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</si>
  <si>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</si>
  <si>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</si>
  <si>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</si>
  <si>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</si>
  <si>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</si>
  <si>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</si>
  <si>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</si>
  <si>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</si>
  <si>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</si>
  <si>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</si>
  <si>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</si>
  <si>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</si>
  <si>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</si>
  <si>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</si>
  <si>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</si>
  <si>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</si>
  <si>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</si>
  <si>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</si>
  <si>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</si>
  <si>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</si>
  <si>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</si>
  <si>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</si>
  <si>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</si>
  <si>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</si>
  <si>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</si>
  <si>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</si>
  <si>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</si>
  <si>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</si>
  <si>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</si>
  <si>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</si>
  <si>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</si>
  <si>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</si>
  <si>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</si>
  <si>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</si>
  <si>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</si>
  <si>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</si>
  <si>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</si>
  <si>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</si>
  <si>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</si>
  <si>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</si>
  <si>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</si>
  <si>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</si>
  <si>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</si>
  <si>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</si>
  <si>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</si>
  <si>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</si>
  <si>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</si>
  <si>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</si>
  <si>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</si>
  <si>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</si>
  <si>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</si>
  <si>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</si>
  <si>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</si>
  <si>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</si>
  <si>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</si>
  <si>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</si>
  <si>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</si>
  <si>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</si>
  <si>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</si>
  <si>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</si>
  <si>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</si>
  <si>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</si>
  <si>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</si>
  <si>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</si>
  <si>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</si>
  <si>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</si>
  <si>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</si>
  <si>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</si>
  <si>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</si>
  <si>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</si>
  <si>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</si>
  <si>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</si>
  <si>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</si>
  <si>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</si>
  <si>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</si>
  <si>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</si>
  <si>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</si>
  <si>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</si>
  <si>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</si>
  <si>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</si>
  <si>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</si>
  <si>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</si>
  <si>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</si>
  <si>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</si>
  <si>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</si>
  <si>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</si>
  <si>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</si>
  <si>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</si>
  <si>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</si>
  <si>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</si>
  <si>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</si>
  <si>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</si>
  <si>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</si>
  <si>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</si>
  <si>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</si>
  <si>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</si>
  <si>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</si>
  <si>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</si>
  <si>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</si>
  <si>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</si>
  <si>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</si>
  <si>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</si>
  <si>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</si>
  <si>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</si>
  <si>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</si>
  <si>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</si>
  <si>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</si>
  <si>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</si>
  <si>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</si>
  <si>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</si>
  <si>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</si>
  <si>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</si>
  <si>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</si>
  <si>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</si>
  <si>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</si>
  <si>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</si>
  <si>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</si>
  <si>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</si>
  <si>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</si>
  <si>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</si>
  <si>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</si>
  <si>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</si>
  <si>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</si>
  <si>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</si>
  <si>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</si>
  <si>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</si>
  <si>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</si>
  <si>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</si>
  <si>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</si>
  <si>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</si>
  <si>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</si>
  <si>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</si>
  <si>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</si>
  <si>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</si>
  <si>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</si>
  <si>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</si>
  <si>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</si>
  <si>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</si>
  <si>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</si>
  <si>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</si>
  <si>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</si>
  <si>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</si>
  <si>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</si>
  <si>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</si>
  <si>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</si>
  <si>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</si>
  <si>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</si>
  <si>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</si>
  <si>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</si>
  <si>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</si>
  <si>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</si>
  <si>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</si>
  <si>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</si>
  <si>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</si>
  <si>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</si>
  <si>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</si>
  <si>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</si>
  <si>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</si>
  <si>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</si>
  <si>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</si>
  <si>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</si>
  <si>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</si>
  <si>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</si>
  <si>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</si>
  <si>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</si>
  <si>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</si>
  <si>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</si>
  <si>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</si>
  <si>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</si>
  <si>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</si>
  <si>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</si>
  <si>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</si>
  <si>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</si>
  <si>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</si>
  <si>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</si>
  <si>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</si>
  <si>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</si>
  <si>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</si>
  <si>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</si>
  <si>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</si>
  <si>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</si>
  <si>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</si>
  <si>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</si>
  <si>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</si>
  <si>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</si>
  <si>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</si>
  <si>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</si>
  <si>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</si>
  <si>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</si>
  <si>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</si>
  <si>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</si>
  <si>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</si>
  <si>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</si>
  <si>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</si>
  <si>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</si>
  <si>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</si>
  <si>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</si>
  <si>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</si>
  <si>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</si>
  <si>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</si>
  <si>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</si>
  <si>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</si>
  <si>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</si>
  <si>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</si>
  <si>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</si>
  <si>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</si>
  <si>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</si>
  <si>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</si>
  <si>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</si>
  <si>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</si>
  <si>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</si>
  <si>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</si>
  <si>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</si>
  <si>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</si>
  <si>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</si>
  <si>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</si>
  <si>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</si>
  <si>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</si>
  <si>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</si>
  <si>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</si>
  <si>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</si>
  <si>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</si>
  <si>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</si>
  <si>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</si>
  <si>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</si>
  <si>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</si>
  <si>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</si>
  <si>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</si>
  <si>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</si>
  <si>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</si>
  <si>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</si>
  <si>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</si>
  <si>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</si>
  <si>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</si>
  <si>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</si>
  <si>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</si>
  <si>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</si>
  <si>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</si>
  <si>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</si>
  <si>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</si>
  <si>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</si>
  <si>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</si>
  <si>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</si>
  <si>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</si>
  <si>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</si>
  <si>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</si>
  <si>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</si>
  <si>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</si>
  <si>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</si>
  <si>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</si>
  <si>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</si>
  <si>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</si>
  <si>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</si>
  <si>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</si>
  <si>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</si>
  <si>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</si>
  <si>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</si>
  <si>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</si>
  <si>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</si>
  <si>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</si>
  <si>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</si>
  <si>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</si>
  <si>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</si>
  <si>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</si>
  <si>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</si>
  <si>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</si>
  <si>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</si>
  <si>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</si>
  <si>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</si>
  <si>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</si>
  <si>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</si>
  <si>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</si>
  <si>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</si>
  <si>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</si>
  <si>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</si>
  <si>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</si>
  <si>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</si>
  <si>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</si>
  <si>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</si>
  <si>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</si>
  <si>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</si>
  <si>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</si>
  <si>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</si>
  <si>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</si>
  <si>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</si>
  <si>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</si>
  <si>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</si>
  <si>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</si>
  <si>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</si>
  <si>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</si>
  <si>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</si>
  <si>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</si>
  <si>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</si>
  <si>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</si>
  <si>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</si>
  <si>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</si>
  <si>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</si>
  <si>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</si>
  <si>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</si>
  <si>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</si>
  <si>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</si>
  <si>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</si>
  <si>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</si>
  <si>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</si>
  <si>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</si>
  <si>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</si>
  <si>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</si>
  <si>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</si>
  <si>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</si>
  <si>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</si>
  <si>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</si>
  <si>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</si>
  <si>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</si>
  <si>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</si>
  <si>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</si>
  <si>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</si>
  <si>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</si>
  <si>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</si>
  <si>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</si>
  <si>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</si>
  <si>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</si>
  <si>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</si>
  <si>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</si>
  <si>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</si>
  <si>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</si>
  <si>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</si>
  <si>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</si>
  <si>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</si>
  <si>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</si>
  <si>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</si>
  <si>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</si>
  <si>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</si>
  <si>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</si>
  <si>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</si>
  <si>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</si>
  <si>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</si>
  <si>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</si>
  <si>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</si>
  <si>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</si>
  <si>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</si>
  <si>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</si>
  <si>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</si>
  <si>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</si>
  <si>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</si>
  <si>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</si>
  <si>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</si>
  <si>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</si>
  <si>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</si>
  <si>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</si>
  <si>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</si>
  <si>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</si>
  <si>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</si>
  <si>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</si>
  <si>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</si>
  <si>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</si>
  <si>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</si>
  <si>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</si>
  <si>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</si>
  <si>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</si>
  <si>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</si>
  <si>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</si>
  <si>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</si>
  <si>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</si>
  <si>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</si>
  <si>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</si>
  <si>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</si>
  <si>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</si>
  <si>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</si>
  <si>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</si>
  <si>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</si>
  <si>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</si>
  <si>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</si>
  <si>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</si>
  <si>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</si>
  <si>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</si>
  <si>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</si>
  <si>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</si>
  <si>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</si>
  <si>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</si>
  <si>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</si>
  <si>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</si>
  <si>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</si>
  <si>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</si>
  <si>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</si>
  <si>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</si>
  <si>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</si>
  <si>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</si>
  <si>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</si>
  <si>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</si>
  <si>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</si>
  <si>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</si>
  <si>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</si>
  <si>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</si>
  <si>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</si>
  <si>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</si>
  <si>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</si>
  <si>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</si>
  <si>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</si>
  <si>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</si>
  <si>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</si>
  <si>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</si>
  <si>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</si>
  <si>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</si>
  <si>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</si>
  <si>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</si>
  <si>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</si>
  <si>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</si>
  <si>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</si>
  <si>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</si>
  <si>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</si>
  <si>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</si>
  <si>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</si>
  <si>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</si>
  <si>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</si>
  <si>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</si>
  <si>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</si>
  <si>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</si>
  <si>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</si>
  <si>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</si>
  <si>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</si>
  <si>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</si>
  <si>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</si>
  <si>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</si>
  <si>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</si>
  <si>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</si>
  <si>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</si>
  <si>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</si>
  <si>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</si>
  <si>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</si>
  <si>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</si>
  <si>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</si>
  <si>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</si>
  <si>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</si>
  <si>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</si>
  <si>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</si>
  <si>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</si>
  <si>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</si>
  <si>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</si>
  <si>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</si>
  <si>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</si>
  <si>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</si>
  <si>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</si>
  <si>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</si>
  <si>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</si>
  <si>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</si>
  <si>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</si>
  <si>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</si>
  <si>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</si>
  <si>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</si>
  <si>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</si>
  <si>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</si>
  <si>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</si>
  <si>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</si>
  <si>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</si>
  <si>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</si>
  <si>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</si>
  <si>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</si>
  <si>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</si>
  <si>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</si>
  <si>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</si>
  <si>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</si>
  <si>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</si>
  <si>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</si>
  <si>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</si>
  <si>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</si>
  <si>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</si>
  <si>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</si>
  <si>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</si>
  <si>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</si>
  <si>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</si>
  <si>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</si>
  <si>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</si>
  <si>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</si>
  <si>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</si>
  <si>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</si>
  <si>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</si>
  <si>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</si>
  <si>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</si>
  <si>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</si>
  <si>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</si>
  <si>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</si>
  <si>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</si>
  <si>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</si>
  <si>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</si>
  <si>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</si>
  <si>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</si>
  <si>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</si>
  <si>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</si>
  <si>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</si>
  <si>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</si>
  <si>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</si>
  <si>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</si>
  <si>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</si>
  <si>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</si>
  <si>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</si>
  <si>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</si>
  <si>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</si>
  <si>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</si>
  <si>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</si>
  <si>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</si>
  <si>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</si>
  <si>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</si>
  <si>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</si>
  <si>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</si>
  <si>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</si>
  <si>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</si>
  <si>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</si>
  <si>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</si>
  <si>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</si>
  <si>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</si>
  <si>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</si>
  <si>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</si>
  <si>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</si>
  <si>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</si>
  <si>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</si>
  <si>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</si>
  <si>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</si>
  <si>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</si>
  <si>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</si>
  <si>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</si>
  <si>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</si>
  <si>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</si>
  <si>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</si>
  <si>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</si>
  <si>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</si>
  <si>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</si>
  <si>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</si>
  <si>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</si>
  <si>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</si>
  <si>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</si>
  <si>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</si>
  <si>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</si>
  <si>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</si>
  <si>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</si>
  <si>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</si>
  <si>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</si>
  <si>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</si>
  <si>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</si>
  <si>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</si>
  <si>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</si>
  <si>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</si>
  <si>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</si>
  <si>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</si>
  <si>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</si>
  <si>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</si>
  <si>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</si>
  <si>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</si>
  <si>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</si>
  <si>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</si>
  <si>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</si>
  <si>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</si>
  <si>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</si>
  <si>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</si>
  <si>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</si>
  <si>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</si>
  <si>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</si>
  <si>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</si>
  <si>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</si>
  <si>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</si>
  <si>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</si>
  <si>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</si>
  <si>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</si>
  <si>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</si>
  <si>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</si>
  <si>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</si>
  <si>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</si>
  <si>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</si>
  <si>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</si>
  <si>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</si>
  <si>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</si>
  <si>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</si>
  <si>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</si>
  <si>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</si>
  <si>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</si>
  <si>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</si>
  <si>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</si>
  <si>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</si>
  <si>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</si>
  <si>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</si>
  <si>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</si>
  <si>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</si>
  <si>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</si>
  <si>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</si>
  <si>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</si>
  <si>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</si>
  <si>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</si>
  <si>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</si>
  <si>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</si>
  <si>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</si>
  <si>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</si>
  <si>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</si>
  <si>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</si>
  <si>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</si>
  <si>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</si>
  <si>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</si>
  <si>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</si>
  <si>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</si>
  <si>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</si>
  <si>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</si>
  <si>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</si>
  <si>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</si>
  <si>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</si>
  <si>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</si>
  <si>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</si>
  <si>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</si>
  <si>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</si>
  <si>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</si>
  <si>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</si>
  <si>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</si>
  <si>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</si>
  <si>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</si>
  <si>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</si>
  <si>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</si>
  <si>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</si>
  <si>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</si>
  <si>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</si>
  <si>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</si>
  <si>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</si>
  <si>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</si>
  <si>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</si>
  <si>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</si>
  <si>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</si>
  <si>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</si>
  <si>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</si>
  <si>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</si>
  <si>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</si>
  <si>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</si>
  <si>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</si>
  <si>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</si>
  <si>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</si>
  <si>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</si>
  <si>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</si>
  <si>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</si>
  <si>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</si>
  <si>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</si>
  <si>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</si>
  <si>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</si>
  <si>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</si>
  <si>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</si>
  <si>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</si>
  <si>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</si>
  <si>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</si>
  <si>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</si>
  <si>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</si>
  <si>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</si>
  <si>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</si>
  <si>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</si>
  <si>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</si>
  <si>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</si>
  <si>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</si>
  <si>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</si>
  <si>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</si>
  <si>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</si>
  <si>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</si>
  <si>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</si>
  <si>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</si>
  <si>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</si>
  <si>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</si>
  <si>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</si>
  <si>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</si>
  <si>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</si>
  <si>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</si>
  <si>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</si>
  <si>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</si>
  <si>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</si>
  <si>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</si>
  <si>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</si>
  <si>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</si>
  <si>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</si>
  <si>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</si>
  <si>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</si>
  <si>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</si>
  <si>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</si>
  <si>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</si>
  <si>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</si>
  <si>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</si>
  <si>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</si>
  <si>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</si>
  <si>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</si>
  <si>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</si>
  <si>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</si>
  <si>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</si>
  <si>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</si>
  <si>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</si>
  <si>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</si>
  <si>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</si>
  <si>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</si>
  <si>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</si>
  <si>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</si>
  <si>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</si>
  <si>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</si>
  <si>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</si>
  <si>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</si>
  <si>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</si>
  <si>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</si>
  <si>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</si>
  <si>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</si>
  <si>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</si>
  <si>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</si>
  <si>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</si>
  <si>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</si>
  <si>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</si>
  <si>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</si>
  <si>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</si>
  <si>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</si>
  <si>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</si>
  <si>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</si>
  <si>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</si>
  <si>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</si>
  <si>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</si>
  <si>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</si>
  <si>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</si>
  <si>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</si>
  <si>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</si>
  <si>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</si>
  <si>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</si>
  <si>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</si>
  <si>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</si>
  <si>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</si>
  <si>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</si>
  <si>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</si>
  <si>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</si>
  <si>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</si>
  <si>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</si>
  <si>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</si>
  <si>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</si>
  <si>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</si>
  <si>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</si>
  <si>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</si>
  <si>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</si>
  <si>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</si>
  <si>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</si>
  <si>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</si>
  <si>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</si>
  <si>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</si>
  <si>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</si>
  <si>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</si>
  <si>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</si>
  <si>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</si>
  <si>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</si>
  <si>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</si>
  <si>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</si>
  <si>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</si>
  <si>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</si>
  <si>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</si>
  <si>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</si>
  <si>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</si>
  <si>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</si>
  <si>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</si>
  <si>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</si>
  <si>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</si>
  <si>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</si>
  <si>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</si>
  <si>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</si>
  <si>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</si>
  <si>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</si>
  <si>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</si>
  <si>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</si>
  <si>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</si>
  <si>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</si>
  <si>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</si>
  <si>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</si>
  <si>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</si>
  <si>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</si>
  <si>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</si>
  <si>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</si>
  <si>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</si>
  <si>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</si>
  <si>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</si>
  <si>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</si>
  <si>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</si>
  <si>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</si>
  <si>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</si>
  <si>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</si>
  <si>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</si>
  <si>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</si>
  <si>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</si>
  <si>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</si>
  <si>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</si>
  <si>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</si>
  <si>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</si>
  <si>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</si>
  <si>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</si>
  <si>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</si>
  <si>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</si>
  <si>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</si>
  <si>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</si>
  <si>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</si>
  <si>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</si>
  <si>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</si>
  <si>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</si>
  <si>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</si>
  <si>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</si>
  <si>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</si>
  <si>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</si>
  <si>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</si>
  <si>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</si>
  <si>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</si>
  <si>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</si>
  <si>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</si>
  <si>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</si>
  <si>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</si>
  <si>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</si>
  <si>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</si>
  <si>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</si>
  <si>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</si>
  <si>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</si>
  <si>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</si>
  <si>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</si>
  <si>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</si>
  <si>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</si>
  <si>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</si>
  <si>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</si>
  <si>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</si>
  <si>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</si>
  <si>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</si>
  <si>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</si>
  <si>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</si>
  <si>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</si>
  <si>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</si>
  <si>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</si>
  <si>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</si>
  <si>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</si>
  <si>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</si>
  <si>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</si>
  <si>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</si>
  <si>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</si>
  <si>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</si>
  <si>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</si>
  <si>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</si>
  <si>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</si>
  <si>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</si>
  <si>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</si>
  <si>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</si>
  <si>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</si>
  <si>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</si>
  <si>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</si>
  <si>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</si>
  <si>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</si>
  <si>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</si>
  <si>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</si>
  <si>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</si>
  <si>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</si>
  <si>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</si>
  <si>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</si>
  <si>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</si>
  <si>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</si>
  <si>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</si>
  <si>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</si>
  <si>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</si>
  <si>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</si>
  <si>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</si>
  <si>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</si>
  <si>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</si>
  <si>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</si>
  <si>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</si>
  <si>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</si>
  <si>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</si>
  <si>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</si>
  <si>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</si>
  <si>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</si>
  <si>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</si>
  <si>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</si>
  <si>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</si>
  <si>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</si>
  <si>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</si>
  <si>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</si>
  <si>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</si>
  <si>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</si>
  <si>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</si>
  <si>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</si>
  <si>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</si>
  <si>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</si>
  <si>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</si>
  <si>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</si>
  <si>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</si>
  <si>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</si>
  <si>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</si>
  <si>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</si>
  <si>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</si>
  <si>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</si>
  <si>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</si>
  <si>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</si>
  <si>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</si>
  <si>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</si>
  <si>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</si>
  <si>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</si>
  <si>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</si>
  <si>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</si>
  <si>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</si>
  <si>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</si>
  <si>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</si>
  <si>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</si>
  <si>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</si>
  <si>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</si>
  <si>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</si>
  <si>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</si>
  <si>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</si>
  <si>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</si>
  <si>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</si>
  <si>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</si>
  <si>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</si>
  <si>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</si>
  <si>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</si>
  <si>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</si>
  <si>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</si>
  <si>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</si>
  <si>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</si>
  <si>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</si>
  <si>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</si>
  <si>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</si>
  <si>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</si>
  <si>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</si>
  <si>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</si>
  <si>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</si>
  <si>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</si>
  <si>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</si>
  <si>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</si>
  <si>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</si>
  <si>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</si>
  <si>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</si>
  <si>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</si>
  <si>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</si>
  <si>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</si>
  <si>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</si>
  <si>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</si>
  <si>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</si>
  <si>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</si>
  <si>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</si>
  <si>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</si>
  <si>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</si>
  <si>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</si>
  <si>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</si>
  <si>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</si>
  <si>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</si>
  <si>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</si>
  <si>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</si>
  <si>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</si>
  <si>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</si>
  <si>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</si>
  <si>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</si>
  <si>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</si>
  <si>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</si>
  <si>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</si>
  <si>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</si>
  <si>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</si>
  <si>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</si>
  <si>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</si>
  <si>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</si>
  <si>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</si>
  <si>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</si>
  <si>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</si>
  <si>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</si>
  <si>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</si>
  <si>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</si>
  <si>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</si>
  <si>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</si>
  <si>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</si>
  <si>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</si>
  <si>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</si>
  <si>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</si>
  <si>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</si>
  <si>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</si>
  <si>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</si>
  <si>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</si>
  <si>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</si>
  <si>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</si>
  <si>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</si>
  <si>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</si>
  <si>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</si>
  <si>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</si>
  <si>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</si>
  <si>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</si>
  <si>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</si>
  <si>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</si>
  <si>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</si>
  <si>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</si>
  <si>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</si>
  <si>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</si>
  <si>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</si>
  <si>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</si>
  <si>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</si>
  <si>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</si>
  <si>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</si>
  <si>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</si>
  <si>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</si>
  <si>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</si>
  <si>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</si>
  <si>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</si>
  <si>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</si>
  <si>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</si>
  <si>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</si>
  <si>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</si>
  <si>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</si>
  <si>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</si>
  <si>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</si>
  <si>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</si>
  <si>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</si>
  <si>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</si>
  <si>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</si>
  <si>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</si>
  <si>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</si>
  <si>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</si>
  <si>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</si>
  <si>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</si>
  <si>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</si>
  <si>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</si>
  <si>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</si>
  <si>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</si>
  <si>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</si>
  <si>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</si>
  <si>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</si>
  <si>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</si>
  <si>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</si>
  <si>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</si>
  <si>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</si>
  <si>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</si>
  <si>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</si>
  <si>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</si>
  <si>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</si>
  <si>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</si>
  <si>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</si>
  <si>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</si>
  <si>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</si>
  <si>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</si>
  <si>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</si>
  <si>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</si>
  <si>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</si>
  <si>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</si>
  <si>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</si>
  <si>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</si>
  <si>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</si>
  <si>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</si>
  <si>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</si>
  <si>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</si>
  <si>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</si>
  <si>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</si>
  <si>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</si>
  <si>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</si>
  <si>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</si>
  <si>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</si>
  <si>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</si>
  <si>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</si>
  <si>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</si>
  <si>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</si>
  <si>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</si>
  <si>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</si>
  <si>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</si>
  <si>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</si>
  <si>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</si>
  <si>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</si>
  <si>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</si>
  <si>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</si>
  <si>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</si>
  <si>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</si>
  <si>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</si>
  <si>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</si>
  <si>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</si>
  <si>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</si>
  <si>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</si>
  <si>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</si>
  <si>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</si>
  <si>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</si>
  <si>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</si>
  <si>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</si>
  <si>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</si>
  <si>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</si>
  <si>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</si>
  <si>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</si>
  <si>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</si>
  <si>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</si>
  <si>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</si>
  <si>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</si>
  <si>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</si>
  <si>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</si>
  <si>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</si>
  <si>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</si>
  <si>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</si>
  <si>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</si>
  <si>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</si>
  <si>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</si>
  <si>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</si>
  <si>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</si>
  <si>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</si>
  <si>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</si>
  <si>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</si>
  <si>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</si>
  <si>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</si>
  <si>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</si>
  <si>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</si>
  <si>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</si>
  <si>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</si>
  <si>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</si>
  <si>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</si>
  <si>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</si>
  <si>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</si>
  <si>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</si>
  <si>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</si>
  <si>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</si>
  <si>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</si>
  <si>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</si>
  <si>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</si>
  <si>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</si>
  <si>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</si>
  <si>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</si>
  <si>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</si>
  <si>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</si>
  <si>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</si>
  <si>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</si>
  <si>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</si>
  <si>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</si>
  <si>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</si>
  <si>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</si>
  <si>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</si>
  <si>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</si>
  <si>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</si>
  <si>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</si>
  <si>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</si>
  <si>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</si>
  <si>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</si>
  <si>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</si>
  <si>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</si>
  <si>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</si>
  <si>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</si>
  <si>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</si>
  <si>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</si>
  <si>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</si>
  <si>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</si>
  <si>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</si>
  <si>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</si>
  <si>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</si>
  <si>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</si>
  <si>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</si>
  <si>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</si>
  <si>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</si>
  <si>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</si>
  <si>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</si>
  <si>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</si>
  <si>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</si>
  <si>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</si>
  <si>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</si>
  <si>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</si>
  <si>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</si>
  <si>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</si>
  <si>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</si>
  <si>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</si>
  <si>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</si>
  <si>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</si>
  <si>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</si>
  <si>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</si>
  <si>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</si>
  <si>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</si>
  <si>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</si>
  <si>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</si>
  <si>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</si>
  <si>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</si>
  <si>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</si>
  <si>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</si>
  <si>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</si>
  <si>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</si>
  <si>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</si>
  <si>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</si>
  <si>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</si>
  <si>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</si>
  <si>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</si>
  <si>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</si>
  <si>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</si>
  <si>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</si>
  <si>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</si>
  <si>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</si>
  <si>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</si>
  <si>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</si>
  <si>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</si>
  <si>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</si>
  <si>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</si>
  <si>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</si>
  <si>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</si>
  <si>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</si>
  <si>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</si>
  <si>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</si>
  <si>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</si>
  <si>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</si>
  <si>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</si>
  <si>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</si>
  <si>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</si>
  <si>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</si>
  <si>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</si>
  <si>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</si>
  <si>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</si>
  <si>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</si>
  <si>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</si>
  <si>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</si>
  <si>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</si>
  <si>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</si>
  <si>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</si>
  <si>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</si>
  <si>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</si>
  <si>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</si>
  <si>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</si>
  <si>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</si>
  <si>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</si>
  <si>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</si>
  <si>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</si>
  <si>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</si>
  <si>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</si>
  <si>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</si>
  <si>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</si>
  <si>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</si>
  <si>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</si>
  <si>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</si>
  <si>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</si>
  <si>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</si>
  <si>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</si>
  <si>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</si>
  <si>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</si>
  <si>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</si>
  <si>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</si>
  <si>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</si>
  <si>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</si>
  <si>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</si>
  <si>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</si>
  <si>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</si>
  <si>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</si>
  <si>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</si>
  <si>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</si>
  <si>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</si>
  <si>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</si>
  <si>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</si>
  <si>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</si>
  <si>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</si>
  <si>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</si>
  <si>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</si>
  <si>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</si>
  <si>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</si>
  <si>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</si>
  <si>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</si>
  <si>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</si>
  <si>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</si>
  <si>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</si>
  <si>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</si>
  <si>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</si>
  <si>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</si>
  <si>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</si>
  <si>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</si>
  <si>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</si>
  <si>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</si>
  <si>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</si>
  <si>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</si>
  <si>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</si>
  <si>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</si>
  <si>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</si>
  <si>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</si>
  <si>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</si>
  <si>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</si>
  <si>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</si>
  <si>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</si>
  <si>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</si>
  <si>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</si>
  <si>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</si>
  <si>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</si>
  <si>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</si>
  <si>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</si>
  <si>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</si>
  <si>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</si>
  <si>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</si>
  <si>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</si>
  <si>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</si>
  <si>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</si>
  <si>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</si>
  <si>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</si>
  <si>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</si>
  <si>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</si>
  <si>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</si>
  <si>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</si>
  <si>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</si>
  <si>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</si>
  <si>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</si>
  <si>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</si>
  <si>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</si>
  <si>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</si>
  <si>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</si>
  <si>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</si>
  <si>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</si>
  <si>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</si>
  <si>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</si>
  <si>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</si>
  <si>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</si>
  <si>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</si>
  <si>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</si>
  <si>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</si>
  <si>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</si>
  <si>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</si>
  <si>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</si>
  <si>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</si>
  <si>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</si>
  <si>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</si>
  <si>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</si>
  <si>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</si>
  <si>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</si>
  <si>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</si>
  <si>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</si>
  <si>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</si>
  <si>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</si>
  <si>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</si>
  <si>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</si>
  <si>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</si>
  <si>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</si>
  <si>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</si>
  <si>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</si>
  <si>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</si>
  <si>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</si>
  <si>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</si>
  <si>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</si>
  <si>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</si>
  <si>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</si>
  <si>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</si>
  <si>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</si>
  <si>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</si>
  <si>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</si>
  <si>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</si>
  <si>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</si>
  <si>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</si>
  <si>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</si>
  <si>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</si>
  <si>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</si>
  <si>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</si>
  <si>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</si>
  <si>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</si>
  <si>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</si>
  <si>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</si>
  <si>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</si>
  <si>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</si>
  <si>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</si>
  <si>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</si>
  <si>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</si>
  <si>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</si>
  <si>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</si>
  <si>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</si>
  <si>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</si>
  <si>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</si>
  <si>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</si>
  <si>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</si>
  <si>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</si>
  <si>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</si>
  <si>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</si>
  <si>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</si>
  <si>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</si>
  <si>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</si>
  <si>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</si>
  <si>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</si>
  <si>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</si>
  <si>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</si>
  <si>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</si>
  <si>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</si>
  <si>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</si>
  <si>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</si>
  <si>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</si>
  <si>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</si>
  <si>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</si>
  <si>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</si>
  <si>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</si>
  <si>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</si>
  <si>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</si>
  <si>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</si>
  <si>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</si>
  <si>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</si>
  <si>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</si>
  <si>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</si>
  <si>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</si>
  <si>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</si>
  <si>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</si>
  <si>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</si>
  <si>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</si>
  <si>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</si>
  <si>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</si>
  <si>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</si>
  <si>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</si>
  <si>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</si>
  <si>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</si>
  <si>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</si>
  <si>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</si>
  <si>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</si>
  <si>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</si>
  <si>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</si>
  <si>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</si>
  <si>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</si>
  <si>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</si>
  <si>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</si>
  <si>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</si>
  <si>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</si>
  <si>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</si>
  <si>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</si>
  <si>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</si>
  <si>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</si>
  <si>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</si>
  <si>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</si>
  <si>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</si>
  <si>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</si>
  <si>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</si>
  <si>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</si>
  <si>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</si>
  <si>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</si>
  <si>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</si>
  <si>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</si>
  <si>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</si>
  <si>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</si>
  <si>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</si>
  <si>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</si>
  <si>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</si>
  <si>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</si>
  <si>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</si>
  <si>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</si>
  <si>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</si>
  <si>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</si>
  <si>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</si>
  <si>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</si>
  <si>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</si>
  <si>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</si>
  <si>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</si>
  <si>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</si>
  <si>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</si>
  <si>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</si>
  <si>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</si>
  <si>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</si>
  <si>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</si>
  <si>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</si>
  <si>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</si>
  <si>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</si>
  <si>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</si>
  <si>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</si>
  <si>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</si>
  <si>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</si>
  <si>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</si>
  <si>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</si>
  <si>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</si>
  <si>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</si>
  <si>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</si>
  <si>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</si>
  <si>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</si>
  <si>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</si>
  <si>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</si>
  <si>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</si>
  <si>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</si>
  <si>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</si>
  <si>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</si>
  <si>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</si>
  <si>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</si>
  <si>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</si>
  <si>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</si>
  <si>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</si>
  <si>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</si>
  <si>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</si>
  <si>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</si>
  <si>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</si>
  <si>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</si>
  <si>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</si>
  <si>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</si>
  <si>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</si>
  <si>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</si>
  <si>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</si>
  <si>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</si>
  <si>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</si>
  <si>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</si>
  <si>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</si>
  <si>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</si>
  <si>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</si>
  <si>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</si>
  <si>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</si>
  <si>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</si>
  <si>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</si>
  <si>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</si>
  <si>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</si>
  <si>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</si>
  <si>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</si>
  <si>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</si>
  <si>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</si>
  <si>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</si>
  <si>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</si>
  <si>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</si>
  <si>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</si>
  <si>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</si>
  <si>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</si>
  <si>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</si>
  <si>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</si>
  <si>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</si>
  <si>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</si>
  <si>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</si>
  <si>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</si>
  <si>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</si>
  <si>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</si>
  <si>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</si>
  <si>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</si>
  <si>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</si>
  <si>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</si>
  <si>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</si>
  <si>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</si>
  <si>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</si>
  <si>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</si>
  <si>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</si>
  <si>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</si>
  <si>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</si>
  <si>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</si>
  <si>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</si>
  <si>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</si>
  <si>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</si>
  <si>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</si>
  <si>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</si>
  <si>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</si>
  <si>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</si>
  <si>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</si>
  <si>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</si>
  <si>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</si>
  <si>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</si>
  <si>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</si>
  <si>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</si>
  <si>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</si>
  <si>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</si>
  <si>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</si>
  <si>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</si>
  <si>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</si>
  <si>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</si>
  <si>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</si>
  <si>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</si>
  <si>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</si>
  <si>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</si>
  <si>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</si>
  <si>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</si>
  <si>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</si>
  <si>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</si>
  <si>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</si>
  <si>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</si>
  <si>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</si>
  <si>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</si>
  <si>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</si>
  <si>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</si>
  <si>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</si>
  <si>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</si>
  <si>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</si>
  <si>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</si>
  <si>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</si>
  <si>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</si>
  <si>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</si>
  <si>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</si>
  <si>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</si>
  <si>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</si>
  <si>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</si>
  <si>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</si>
  <si>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</si>
  <si>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</si>
  <si>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</si>
  <si>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</si>
  <si>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</si>
  <si>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</si>
  <si>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</si>
  <si>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</si>
  <si>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</si>
  <si>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</si>
  <si>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</si>
  <si>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</si>
  <si>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</si>
  <si>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</si>
  <si>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</si>
  <si>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</si>
  <si>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</si>
  <si>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</si>
  <si>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</si>
  <si>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</si>
  <si>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</si>
  <si>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</si>
  <si>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</si>
  <si>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</si>
  <si>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</si>
  <si>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</si>
  <si>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</si>
  <si>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</si>
  <si>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</si>
  <si>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</si>
  <si>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</si>
  <si>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</si>
  <si>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</si>
  <si>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</si>
  <si>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</si>
  <si>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</si>
  <si>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</si>
  <si>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</si>
  <si>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</si>
  <si>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</si>
  <si>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</si>
  <si>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</si>
  <si>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</si>
  <si>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</si>
  <si>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</si>
  <si>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</si>
  <si>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</si>
  <si>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</si>
  <si>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</si>
  <si>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</si>
  <si>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</si>
  <si>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</si>
  <si>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</si>
  <si>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</si>
  <si>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</si>
  <si>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</si>
  <si>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</si>
  <si>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</si>
  <si>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</si>
  <si>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</si>
  <si>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</si>
  <si>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</si>
  <si>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</si>
  <si>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</si>
  <si>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</si>
  <si>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</si>
  <si>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</si>
  <si>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</si>
  <si>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</si>
  <si>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</si>
  <si>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</si>
  <si>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</si>
  <si>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</si>
  <si>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</si>
  <si>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</si>
  <si>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</si>
  <si>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</si>
  <si>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</si>
  <si>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</si>
  <si>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</si>
  <si>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</si>
  <si>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</si>
  <si>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</si>
  <si>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</si>
  <si>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</si>
  <si>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</si>
  <si>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</si>
  <si>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</si>
  <si>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</si>
  <si>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</si>
  <si>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</si>
  <si>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</si>
  <si>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</si>
  <si>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</si>
  <si>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</si>
  <si>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</si>
  <si>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</si>
  <si>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</si>
  <si>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</si>
  <si>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</si>
  <si>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</si>
  <si>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</si>
  <si>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</si>
  <si>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</si>
  <si>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</si>
  <si>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</si>
  <si>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</si>
  <si>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</si>
  <si>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</si>
  <si>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</si>
  <si>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</si>
  <si>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</si>
  <si>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</si>
  <si>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</si>
  <si>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</si>
  <si>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</si>
  <si>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</si>
  <si>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</si>
  <si>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</si>
  <si>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</si>
  <si>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</si>
  <si>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</si>
  <si>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</si>
  <si>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</si>
  <si>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</si>
  <si>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</si>
  <si>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</si>
  <si>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</si>
  <si>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</si>
  <si>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</si>
  <si>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</si>
  <si>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</si>
  <si>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</si>
  <si>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</si>
  <si>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</si>
  <si>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</si>
  <si>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</si>
  <si>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</si>
  <si>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</si>
  <si>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</si>
  <si>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</si>
  <si>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</si>
  <si>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</si>
  <si>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</si>
  <si>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</si>
  <si>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</si>
  <si>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</si>
  <si>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</si>
  <si>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</si>
  <si>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</si>
  <si>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</si>
  <si>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</si>
  <si>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</si>
  <si>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</si>
  <si>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</si>
  <si>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</si>
  <si>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</si>
  <si>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</si>
  <si>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</si>
  <si>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</si>
  <si>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</si>
  <si>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</si>
  <si>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</si>
  <si>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</si>
  <si>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</si>
  <si>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</si>
  <si>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</si>
  <si>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</si>
  <si>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</si>
  <si>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</si>
  <si>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</si>
  <si>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</si>
  <si>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</si>
  <si>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</si>
  <si>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</si>
  <si>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</si>
  <si>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</si>
  <si>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</si>
  <si>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</si>
  <si>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</si>
  <si>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</si>
  <si>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</si>
  <si>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</si>
  <si>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</si>
  <si>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</si>
  <si>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</si>
  <si>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</si>
  <si>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</si>
  <si>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</si>
  <si>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</si>
  <si>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</si>
  <si>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</si>
  <si>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</si>
  <si>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</si>
  <si>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</si>
  <si>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</si>
  <si>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</si>
  <si>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</si>
  <si>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</si>
  <si>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</si>
  <si>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</si>
  <si>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</si>
  <si>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</si>
  <si>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</si>
  <si>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</si>
  <si>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</si>
  <si>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</si>
  <si>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</si>
  <si>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</si>
  <si>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</si>
  <si>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</si>
  <si>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</si>
  <si>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</si>
  <si>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</si>
  <si>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</si>
  <si>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</si>
  <si>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</si>
  <si>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</si>
  <si>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</si>
  <si>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</si>
  <si>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</si>
  <si>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</si>
  <si>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</si>
  <si>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</si>
  <si>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</si>
  <si>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</si>
  <si>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</si>
  <si>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</si>
  <si>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</si>
  <si>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</si>
  <si>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</si>
  <si>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</si>
  <si>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</si>
  <si>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</si>
  <si>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</si>
  <si>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</si>
  <si>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</si>
  <si>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</si>
  <si>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</si>
  <si>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</si>
  <si>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</si>
  <si>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</si>
  <si>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</si>
  <si>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</si>
  <si>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</si>
  <si>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</si>
  <si>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</si>
  <si>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</si>
  <si>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</si>
  <si>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</si>
  <si>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</si>
  <si>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</si>
  <si>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</si>
  <si>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</si>
  <si>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</si>
  <si>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</si>
  <si>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</si>
  <si>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</si>
  <si>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</si>
  <si>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</si>
  <si>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</si>
  <si>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</si>
  <si>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</si>
  <si>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</si>
  <si>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</si>
  <si>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</si>
  <si>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</si>
  <si>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</si>
  <si>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</si>
  <si>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</si>
  <si>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</si>
  <si>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</si>
  <si>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</si>
  <si>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</si>
  <si>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</si>
  <si>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</si>
  <si>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</si>
  <si>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</si>
  <si>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</si>
  <si>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</si>
  <si>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</si>
  <si>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</si>
  <si>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</si>
  <si>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</si>
  <si>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</si>
  <si>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</si>
  <si>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</si>
  <si>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</si>
  <si>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</si>
  <si>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</si>
  <si>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</si>
  <si>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</si>
  <si>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</si>
  <si>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</si>
  <si>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</si>
  <si>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</si>
  <si>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</si>
  <si>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</si>
  <si>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</si>
  <si>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</si>
  <si>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</si>
  <si>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</si>
  <si>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</si>
  <si>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</si>
  <si>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</si>
  <si>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</si>
  <si>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</si>
  <si>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</si>
  <si>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</si>
  <si>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</si>
  <si>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</si>
  <si>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</si>
  <si>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</si>
  <si>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</si>
  <si>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</si>
  <si>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</si>
  <si>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</si>
  <si>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</si>
  <si>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</si>
  <si>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</si>
  <si>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</si>
  <si>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</si>
  <si>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</si>
  <si>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</si>
  <si>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</si>
  <si>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</si>
  <si>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</si>
  <si>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</si>
  <si>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</si>
  <si>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</si>
  <si>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</si>
  <si>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</si>
  <si>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</si>
  <si>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</si>
  <si>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</si>
  <si>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</si>
  <si>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</si>
  <si>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</si>
  <si>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</si>
  <si>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</si>
  <si>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</si>
  <si>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</si>
  <si>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</si>
  <si>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</si>
  <si>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</si>
  <si>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</si>
  <si>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</si>
  <si>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</si>
  <si>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</si>
  <si>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</si>
  <si>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</si>
  <si>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</si>
  <si>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</si>
  <si>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</si>
  <si>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</si>
  <si>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</si>
  <si>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</si>
  <si>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</si>
  <si>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</si>
  <si>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</si>
  <si>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</si>
  <si>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</si>
  <si>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</si>
  <si>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</si>
  <si>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</si>
  <si>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</si>
  <si>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</si>
  <si>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</si>
  <si>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</si>
  <si>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</si>
  <si>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</si>
  <si>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</si>
  <si>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</si>
  <si>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</si>
  <si>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</si>
  <si>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</si>
  <si>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</si>
  <si>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</si>
  <si>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</si>
  <si>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</si>
  <si>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</si>
  <si>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</si>
  <si>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</si>
  <si>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</si>
  <si>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</si>
  <si>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</si>
  <si>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</si>
  <si>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</si>
  <si>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</si>
  <si>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</si>
  <si>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</si>
  <si>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</si>
  <si>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</si>
  <si>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</si>
  <si>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</si>
  <si>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</si>
  <si>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</si>
  <si>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</si>
  <si>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</si>
  <si>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</si>
  <si>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</si>
  <si>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</si>
  <si>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</si>
  <si>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</si>
  <si>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</si>
  <si>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</si>
  <si>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</si>
  <si>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</si>
  <si>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</si>
  <si>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</si>
  <si>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</si>
  <si>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</si>
  <si>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</si>
  <si>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</si>
  <si>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</si>
  <si>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</si>
  <si>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</si>
  <si>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</si>
  <si>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</si>
  <si>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</si>
  <si>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</si>
  <si>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</si>
  <si>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</si>
  <si>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</si>
  <si>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</si>
  <si>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</si>
  <si>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</si>
  <si>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</si>
  <si>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</si>
  <si>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</si>
  <si>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</si>
  <si>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</si>
  <si>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</si>
  <si>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</si>
  <si>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</si>
  <si>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</si>
  <si>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</si>
  <si>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</si>
  <si>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</si>
  <si>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</si>
  <si>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</si>
  <si>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</si>
  <si>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</si>
  <si>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</si>
  <si>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</si>
  <si>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</si>
  <si>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</si>
  <si>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</si>
  <si>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</si>
  <si>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</si>
  <si>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</si>
  <si>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</si>
  <si>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</si>
  <si>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</si>
  <si>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</si>
  <si>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</si>
  <si>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</si>
  <si>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</si>
  <si>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</si>
  <si>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</si>
  <si>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</si>
  <si>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</si>
  <si>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</si>
  <si>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</si>
  <si>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</si>
  <si>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</si>
  <si>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</si>
  <si>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</si>
  <si>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</si>
  <si>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</si>
  <si>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</si>
  <si>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</si>
  <si>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</si>
  <si>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</si>
  <si>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</si>
  <si>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</si>
  <si>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</si>
  <si>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</si>
  <si>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</si>
  <si>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</si>
  <si>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</si>
  <si>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</si>
  <si>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</si>
  <si>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</si>
  <si>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</si>
  <si>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</si>
  <si>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</si>
  <si>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</si>
  <si>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</si>
  <si>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</si>
  <si>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</si>
  <si>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</si>
  <si>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</si>
  <si>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</si>
  <si>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</si>
  <si>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</si>
  <si>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</si>
  <si>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</si>
  <si>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</si>
  <si>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</si>
  <si>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</si>
  <si>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</si>
  <si>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</si>
  <si>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</si>
  <si>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</si>
  <si>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</si>
  <si>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</si>
  <si>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</si>
  <si>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</si>
  <si>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</si>
  <si>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</si>
  <si>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</si>
  <si>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</si>
  <si>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</si>
  <si>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</si>
  <si>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</si>
  <si>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</si>
  <si>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</si>
  <si>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</si>
  <si>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</si>
  <si>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</si>
  <si>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</si>
  <si>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</si>
  <si>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</si>
  <si>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</si>
  <si>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</si>
  <si>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</si>
  <si>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</si>
  <si>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</si>
  <si>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</si>
  <si>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</si>
  <si>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</si>
  <si>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</si>
  <si>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</si>
  <si>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</si>
  <si>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</si>
  <si>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</si>
  <si>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</si>
  <si>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</si>
  <si>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</si>
  <si>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</si>
  <si>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</si>
  <si>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</si>
  <si>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</si>
  <si>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</si>
  <si>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</si>
  <si>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</si>
  <si>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</si>
  <si>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</si>
  <si>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</si>
  <si>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</si>
  <si>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</si>
  <si>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</si>
  <si>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</si>
  <si>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</si>
  <si>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</si>
  <si>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</si>
  <si>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</si>
  <si>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</si>
  <si>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</si>
  <si>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</si>
  <si>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</si>
  <si>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</si>
  <si>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</si>
  <si>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</si>
  <si>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</si>
  <si>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</si>
  <si>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</si>
  <si>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</si>
  <si>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</si>
  <si>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</si>
  <si>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</si>
  <si>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</si>
  <si>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</si>
  <si>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</si>
  <si>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</si>
  <si>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</si>
  <si>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</si>
  <si>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</si>
  <si>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</si>
  <si>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</si>
  <si>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</si>
  <si>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</si>
  <si>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</si>
  <si>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</si>
  <si>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</si>
  <si>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</si>
  <si>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</si>
  <si>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</si>
  <si>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</si>
  <si>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</si>
  <si>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</si>
  <si>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</si>
  <si>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</si>
  <si>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</si>
  <si>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</si>
  <si>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</si>
  <si>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</si>
  <si>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</si>
  <si>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</si>
  <si>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</si>
  <si>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</si>
  <si>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</si>
  <si>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</si>
  <si>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</si>
  <si>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</si>
  <si>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</si>
  <si>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</si>
  <si>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</si>
  <si>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</si>
  <si>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</si>
  <si>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</si>
  <si>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</si>
  <si>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</si>
  <si>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</si>
  <si>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</si>
  <si>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</si>
  <si>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</si>
  <si>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</si>
  <si>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</si>
  <si>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</si>
  <si>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</si>
  <si>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</si>
  <si>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</si>
  <si>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</si>
  <si>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</si>
  <si>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</si>
  <si>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</si>
  <si>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</si>
  <si>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</si>
  <si>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</si>
  <si>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</si>
  <si>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</si>
  <si>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</si>
  <si>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</si>
  <si>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</si>
  <si>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</si>
  <si>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</si>
  <si>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</si>
  <si>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</si>
  <si>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</si>
  <si>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</si>
  <si>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</si>
  <si>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</si>
  <si>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</si>
  <si>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</si>
  <si>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</si>
  <si>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</si>
  <si>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</si>
  <si>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</si>
  <si>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</si>
  <si>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</si>
  <si>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</si>
  <si>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</si>
  <si>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</si>
  <si>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</si>
  <si>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</si>
  <si>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</si>
  <si>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</si>
  <si>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</si>
  <si>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</si>
  <si>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</si>
  <si>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</si>
  <si>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</si>
  <si>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</si>
  <si>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</si>
  <si>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</si>
  <si>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</si>
  <si>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</si>
  <si>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</si>
  <si>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</si>
  <si>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</si>
  <si>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</si>
  <si>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</si>
  <si>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</si>
  <si>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</si>
  <si>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</si>
  <si>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</si>
  <si>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</si>
  <si>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</si>
  <si>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</si>
  <si>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</si>
  <si>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</si>
  <si>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</si>
  <si>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</si>
  <si>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</si>
  <si>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</si>
  <si>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</si>
  <si>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</si>
  <si>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</si>
  <si>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</si>
  <si>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</si>
  <si>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</si>
  <si>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</si>
  <si>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</si>
  <si>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</si>
  <si>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</si>
  <si>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</si>
  <si>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</si>
  <si>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</si>
  <si>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</si>
  <si>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</si>
  <si>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</si>
  <si>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</si>
  <si>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</si>
  <si>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</si>
  <si>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</si>
  <si>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</si>
  <si>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</si>
  <si>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</si>
  <si>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</si>
  <si>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</si>
  <si>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</si>
  <si>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</si>
  <si>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</si>
  <si>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</si>
  <si>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</si>
  <si>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</si>
  <si>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</si>
  <si>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</si>
  <si>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</si>
  <si>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</si>
  <si>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</si>
  <si>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</si>
  <si>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</si>
  <si>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</si>
  <si>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</si>
  <si>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</si>
  <si>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</si>
  <si>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</si>
  <si>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</si>
  <si>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</si>
  <si>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</si>
  <si>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</si>
  <si>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</si>
  <si>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</si>
  <si>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</si>
  <si>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</si>
  <si>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</si>
  <si>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</si>
  <si>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</si>
  <si>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</si>
  <si>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</si>
  <si>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</si>
  <si>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</si>
  <si>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</si>
  <si>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</si>
  <si>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</si>
  <si>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</si>
  <si>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</si>
  <si>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</si>
  <si>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</si>
  <si>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</si>
  <si>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</si>
  <si>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</si>
  <si>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</si>
  <si>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</si>
  <si>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</si>
  <si>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</si>
  <si>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</si>
  <si>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</si>
  <si>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</si>
  <si>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</si>
  <si>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</si>
  <si>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</si>
  <si>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</si>
  <si>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</si>
  <si>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</si>
  <si>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</si>
  <si>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</si>
  <si>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</si>
  <si>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</si>
  <si>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</si>
  <si>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</si>
  <si>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</si>
  <si>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</si>
  <si>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</si>
  <si>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</si>
  <si>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</si>
  <si>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</si>
  <si>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</si>
  <si>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</si>
  <si>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</si>
  <si>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</si>
  <si>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</si>
  <si>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</si>
  <si>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</si>
  <si>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</si>
  <si>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</si>
  <si>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</si>
  <si>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</si>
  <si>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</si>
  <si>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</si>
  <si>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</si>
  <si>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</si>
  <si>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</si>
  <si>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</si>
  <si>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</si>
  <si>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</si>
  <si>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</si>
  <si>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</si>
  <si>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</si>
  <si>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</si>
  <si>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</si>
  <si>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</si>
  <si>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</si>
  <si>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</si>
  <si>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</si>
  <si>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</si>
  <si>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</si>
  <si>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</si>
  <si>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</si>
  <si>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</si>
  <si>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</si>
  <si>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</si>
  <si>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</si>
  <si>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</si>
  <si>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</si>
  <si>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</si>
  <si>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</si>
  <si>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</si>
  <si>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</si>
  <si>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</si>
  <si>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</si>
  <si>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</si>
  <si>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</si>
  <si>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</si>
  <si>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</si>
  <si>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</si>
  <si>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</si>
  <si>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</si>
  <si>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</si>
  <si>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</si>
  <si>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</si>
  <si>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</si>
  <si>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</si>
  <si>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</si>
  <si>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</si>
  <si>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</si>
  <si>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</si>
  <si>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</si>
  <si>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</si>
  <si>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</si>
  <si>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</si>
  <si>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</si>
  <si>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</si>
  <si>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</si>
  <si>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</si>
  <si>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</si>
  <si>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</si>
  <si>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</si>
  <si>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</si>
  <si>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</si>
  <si>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</si>
  <si>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</si>
  <si>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</si>
  <si>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</si>
  <si>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</si>
  <si>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</si>
  <si>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</si>
  <si>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</si>
  <si>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</si>
  <si>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</si>
  <si>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</si>
  <si>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</si>
  <si>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</si>
  <si>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</si>
  <si>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</si>
  <si>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</si>
  <si>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</si>
  <si>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</si>
  <si>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</si>
  <si>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</si>
  <si>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</si>
  <si>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</si>
  <si>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</si>
  <si>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</si>
  <si>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</si>
  <si>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</si>
  <si>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</si>
  <si>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</si>
  <si>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</si>
  <si>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</si>
  <si>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</si>
  <si>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</si>
  <si>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</si>
  <si>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</si>
  <si>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</si>
  <si>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</si>
  <si>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</si>
  <si>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</si>
  <si>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</si>
  <si>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</si>
  <si>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</si>
  <si>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</si>
  <si>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</si>
  <si>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</si>
  <si>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</si>
  <si>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</si>
  <si>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</si>
  <si>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</si>
  <si>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</si>
  <si>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</si>
  <si>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</si>
  <si>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</si>
  <si>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</si>
  <si>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</si>
  <si>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</si>
  <si>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</si>
  <si>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</si>
  <si>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</si>
  <si>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</si>
  <si>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</si>
  <si>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</si>
  <si>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</si>
  <si>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</si>
  <si>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</si>
  <si>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</si>
  <si>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</si>
  <si>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</si>
  <si>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</si>
  <si>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</si>
  <si>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</si>
  <si>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</si>
  <si>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</si>
  <si>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</si>
  <si>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</si>
  <si>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</si>
  <si>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</si>
  <si>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</si>
  <si>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</si>
  <si>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</si>
  <si>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</si>
  <si>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</si>
  <si>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</si>
  <si>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</si>
  <si>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</si>
  <si>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</si>
  <si>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</si>
  <si>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</si>
  <si>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</si>
  <si>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</si>
  <si>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</si>
  <si>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</si>
  <si>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</si>
  <si>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</si>
  <si>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</si>
  <si>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</si>
  <si>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</si>
  <si>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</si>
  <si>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</si>
  <si>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</si>
  <si>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</si>
  <si>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</si>
  <si>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</si>
  <si>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</si>
  <si>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</si>
  <si>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</si>
  <si>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</si>
  <si>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</si>
  <si>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</si>
  <si>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</si>
  <si>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</si>
  <si>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</si>
  <si>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</si>
  <si>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</si>
  <si>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</si>
  <si>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</si>
  <si>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</si>
  <si>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</si>
  <si>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</si>
  <si>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</si>
  <si>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</si>
  <si>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</si>
  <si>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</si>
  <si>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</si>
  <si>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</si>
  <si>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</si>
  <si>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</si>
  <si>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</si>
  <si>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</si>
  <si>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</si>
  <si>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</si>
  <si>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</si>
  <si>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</si>
  <si>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</si>
  <si>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</si>
  <si>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</si>
  <si>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</si>
  <si>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</si>
  <si>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</si>
  <si>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</si>
  <si>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</si>
  <si>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</si>
  <si>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</si>
  <si>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</si>
  <si>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</si>
  <si>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</si>
  <si>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</si>
  <si>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</si>
  <si>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</si>
  <si>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</si>
  <si>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</si>
  <si>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</si>
  <si>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</si>
  <si>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</si>
  <si>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</si>
  <si>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</si>
  <si>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</si>
  <si>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</si>
  <si>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</si>
  <si>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</si>
  <si>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</si>
  <si>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</si>
  <si>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</si>
  <si>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</si>
  <si>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</si>
  <si>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</si>
  <si>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</si>
  <si>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</si>
  <si>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</si>
  <si>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</si>
  <si>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</si>
  <si>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</si>
  <si>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</si>
  <si>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</si>
  <si>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</si>
  <si>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</si>
  <si>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</si>
  <si>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</si>
  <si>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</si>
  <si>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</si>
  <si>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</si>
  <si>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</si>
  <si>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</si>
  <si>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</si>
  <si>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</si>
  <si>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</si>
  <si>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</si>
  <si>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</si>
  <si>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</si>
  <si>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</si>
  <si>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</si>
  <si>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</si>
  <si>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</si>
  <si>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</si>
  <si>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</si>
  <si>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</si>
  <si>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</si>
  <si>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</si>
  <si>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</si>
  <si>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</si>
  <si>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</si>
  <si>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</si>
  <si>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</si>
  <si>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</si>
  <si>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</si>
  <si>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</si>
  <si>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</si>
  <si>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</si>
  <si>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</si>
  <si>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</si>
  <si>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</si>
  <si>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</si>
  <si>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</si>
  <si>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</si>
  <si>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</si>
  <si>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</si>
  <si>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</si>
  <si>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</si>
  <si>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</si>
  <si>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</si>
  <si>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</si>
  <si>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</si>
  <si>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</si>
  <si>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</si>
  <si>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</si>
  <si>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</si>
  <si>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</si>
  <si>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</si>
  <si>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</si>
  <si>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</si>
  <si>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</si>
  <si>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</si>
  <si>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</si>
  <si>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</si>
  <si>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</si>
  <si>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</si>
  <si>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</si>
  <si>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</si>
  <si>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</si>
  <si>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</si>
  <si>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</si>
  <si>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</si>
  <si>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</si>
  <si>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</si>
  <si>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</si>
  <si>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</si>
  <si>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</si>
  <si>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</si>
  <si>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</si>
  <si>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</si>
  <si>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</si>
  <si>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</si>
  <si>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</si>
  <si>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</si>
  <si>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</si>
  <si>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</si>
  <si>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</si>
  <si>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</si>
  <si>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</si>
  <si>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</si>
  <si>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</si>
  <si>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</si>
  <si>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</si>
  <si>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</si>
  <si>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</si>
  <si>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</si>
  <si>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</si>
  <si>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</si>
  <si>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</si>
  <si>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</si>
  <si>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</si>
  <si>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</si>
  <si>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</si>
  <si>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</si>
  <si>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</si>
  <si>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</si>
  <si>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</si>
  <si>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</si>
  <si>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</si>
  <si>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</si>
  <si>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</si>
  <si>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</si>
  <si>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</si>
  <si>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</si>
  <si>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</si>
  <si>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</si>
  <si>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</si>
  <si>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</si>
  <si>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</si>
  <si>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</si>
  <si>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</si>
  <si>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</si>
  <si>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</si>
  <si>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</si>
  <si>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</si>
  <si>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</si>
  <si>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</si>
  <si>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</si>
  <si>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</si>
  <si>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</si>
  <si>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</si>
  <si>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</si>
  <si>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</si>
  <si>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</si>
  <si>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</si>
  <si>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</si>
  <si>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</si>
  <si>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</si>
  <si>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</si>
  <si>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</si>
  <si>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</si>
  <si>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</si>
  <si>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</si>
  <si>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</si>
  <si>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</si>
  <si>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</si>
  <si>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</si>
  <si>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</si>
  <si>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</si>
  <si>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</si>
  <si>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</si>
  <si>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</si>
  <si>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</si>
  <si>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</si>
  <si>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</si>
  <si>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</si>
  <si>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</si>
  <si>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</si>
  <si>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</si>
  <si>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</si>
  <si>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</si>
  <si>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</si>
  <si>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</si>
  <si>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</si>
  <si>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</si>
  <si>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</si>
  <si>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</si>
  <si>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</si>
  <si>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</si>
  <si>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</si>
  <si>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</si>
  <si>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</si>
  <si>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</si>
  <si>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</si>
  <si>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</si>
  <si>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</si>
  <si>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</si>
  <si>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</si>
  <si>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</si>
  <si>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</si>
  <si>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</si>
  <si>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</si>
  <si>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</si>
  <si>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</si>
  <si>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</si>
  <si>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</si>
  <si>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</si>
  <si>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</si>
  <si>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</si>
  <si>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</si>
  <si>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</si>
  <si>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</si>
  <si>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</si>
  <si>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</si>
  <si>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</si>
  <si>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</si>
  <si>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</si>
  <si>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</si>
  <si>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</si>
  <si>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</si>
  <si>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</si>
  <si>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</si>
  <si>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</si>
  <si>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</si>
  <si>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</si>
  <si>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</si>
  <si>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</si>
  <si>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</si>
  <si>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</si>
  <si>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</si>
  <si>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</si>
  <si>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</si>
  <si>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</si>
  <si>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</si>
  <si>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</si>
  <si>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</si>
  <si>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</si>
  <si>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</si>
  <si>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</si>
  <si>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</si>
  <si>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</si>
  <si>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</si>
  <si>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</si>
  <si>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</si>
  <si>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</si>
  <si>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</si>
  <si>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</si>
  <si>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</si>
  <si>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</si>
  <si>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</si>
  <si>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</si>
  <si>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</si>
  <si>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</si>
  <si>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</si>
  <si>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</si>
  <si>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</si>
  <si>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</si>
  <si>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</si>
  <si>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</si>
  <si>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</si>
  <si>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</si>
  <si>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</si>
  <si>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</si>
  <si>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</si>
  <si>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</si>
  <si>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</si>
  <si>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</si>
  <si>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</si>
  <si>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</si>
  <si>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</si>
  <si>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</si>
  <si>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</si>
  <si>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</si>
  <si>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</si>
  <si>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</si>
  <si>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</si>
  <si>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</si>
  <si>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</si>
  <si>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</si>
  <si>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</si>
  <si>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</si>
  <si>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</si>
  <si>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</si>
  <si>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</si>
  <si>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</si>
  <si>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</si>
  <si>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</si>
  <si>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</si>
  <si>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</si>
  <si>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</si>
  <si>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</si>
  <si>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</si>
  <si>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</si>
  <si>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</si>
  <si>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</si>
  <si>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</si>
  <si>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</si>
  <si>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</si>
  <si>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</si>
  <si>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</si>
  <si>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</si>
  <si>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</si>
  <si>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</si>
  <si>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</si>
  <si>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</si>
  <si>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</si>
  <si>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</si>
  <si>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</si>
  <si>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</si>
  <si>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</si>
  <si>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</si>
  <si>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</si>
  <si>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</si>
  <si>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</si>
  <si>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</si>
  <si>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</si>
  <si>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</si>
  <si>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</si>
  <si>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</si>
  <si>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</si>
  <si>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</si>
  <si>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</si>
  <si>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</si>
  <si>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</si>
  <si>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</si>
  <si>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</si>
  <si>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</si>
  <si>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</si>
  <si>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</si>
  <si>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</si>
  <si>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</si>
  <si>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</si>
  <si>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</si>
  <si>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</si>
  <si>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</si>
  <si>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</si>
  <si>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</si>
  <si>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</si>
  <si>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</si>
  <si>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</si>
  <si>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</si>
  <si>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</si>
  <si>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</si>
  <si>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</si>
  <si>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</si>
  <si>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</si>
  <si>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</si>
  <si>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</si>
  <si>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</si>
  <si>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</si>
  <si>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</si>
  <si>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</si>
  <si>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</si>
  <si>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</si>
  <si>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</si>
  <si>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</si>
  <si>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</si>
  <si>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</si>
  <si>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</si>
  <si>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</si>
  <si>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</si>
  <si>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</si>
  <si>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</si>
  <si>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</si>
  <si>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</si>
  <si>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</si>
  <si>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</si>
  <si>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</si>
  <si>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</si>
  <si>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</si>
  <si>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</si>
  <si>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</si>
  <si>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</si>
  <si>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</si>
  <si>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</si>
  <si>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</si>
  <si>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</si>
  <si>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</si>
  <si>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</si>
  <si>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</si>
  <si>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</si>
  <si>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</si>
  <si>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</si>
  <si>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</si>
  <si>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</si>
  <si>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</si>
  <si>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</si>
  <si>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</si>
  <si>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</si>
  <si>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</si>
  <si>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</si>
  <si>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</si>
  <si>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</si>
  <si>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</si>
  <si>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</si>
  <si>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</si>
  <si>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</si>
  <si>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</si>
  <si>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</si>
  <si>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</si>
  <si>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</si>
  <si>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</si>
  <si>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</si>
  <si>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</si>
  <si>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</si>
  <si>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</si>
  <si>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</si>
  <si>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</si>
  <si>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</si>
  <si>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</si>
  <si>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</si>
  <si>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</si>
  <si>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</si>
  <si>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</si>
  <si>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</si>
  <si>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</si>
  <si>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</si>
  <si>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</si>
  <si>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</si>
  <si>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</si>
  <si>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</si>
  <si>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</si>
  <si>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</si>
  <si>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</si>
  <si>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</si>
  <si>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</si>
  <si>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</si>
  <si>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</si>
  <si>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</si>
  <si>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</si>
  <si>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</si>
  <si>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</si>
  <si>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</si>
  <si>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</si>
  <si>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</si>
  <si>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</si>
  <si>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</si>
  <si>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</si>
  <si>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</si>
  <si>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</si>
  <si>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</si>
  <si>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</si>
  <si>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</si>
  <si>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</si>
  <si>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</si>
  <si>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</si>
  <si>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</si>
  <si>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</si>
  <si>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</si>
  <si>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</si>
  <si>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</si>
  <si>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</si>
  <si>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</si>
  <si>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</si>
  <si>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</si>
  <si>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</si>
  <si>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</si>
  <si>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</si>
  <si>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</si>
  <si>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</si>
  <si>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</si>
  <si>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</si>
  <si>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</si>
  <si>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</si>
  <si>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</si>
  <si>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</si>
  <si>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</si>
  <si>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</si>
  <si>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</si>
  <si>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</si>
  <si>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</si>
  <si>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</si>
  <si>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</si>
  <si>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</si>
  <si>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</si>
  <si>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</si>
  <si>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</si>
  <si>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</si>
  <si>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</si>
  <si>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</si>
  <si>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</si>
  <si>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</si>
  <si>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</si>
  <si>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</si>
  <si>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</si>
  <si>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</si>
  <si>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</si>
  <si>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</si>
  <si>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</si>
  <si>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</si>
  <si>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</si>
  <si>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</si>
  <si>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</si>
  <si>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</si>
  <si>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</si>
  <si>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</si>
  <si>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</si>
  <si>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</si>
  <si>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</si>
  <si>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</si>
  <si>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</si>
  <si>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</si>
  <si>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</si>
  <si>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</si>
  <si>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</si>
  <si>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</si>
  <si>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</si>
  <si>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</si>
  <si>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</si>
  <si>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</si>
  <si>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</si>
  <si>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</si>
  <si>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</si>
  <si>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</si>
  <si>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</si>
  <si>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</si>
  <si>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</si>
  <si>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</si>
  <si>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</si>
  <si>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</si>
  <si>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</si>
  <si>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</si>
  <si>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</si>
  <si>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</si>
  <si>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</si>
  <si>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</si>
  <si>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</si>
  <si>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</si>
  <si>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</si>
  <si>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</si>
  <si>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</si>
  <si>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</si>
  <si>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</si>
  <si>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</si>
  <si>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</si>
  <si>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</si>
  <si>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</si>
  <si>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</si>
  <si>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</si>
  <si>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</si>
  <si>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</si>
  <si>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</si>
  <si>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</si>
  <si>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</si>
  <si>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</si>
  <si>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</si>
  <si>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</si>
  <si>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</si>
  <si>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</si>
  <si>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</si>
  <si>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</si>
  <si>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</si>
  <si>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</si>
  <si>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</si>
  <si>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</si>
  <si>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</si>
  <si>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</si>
  <si>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</si>
  <si>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</si>
  <si>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</si>
  <si>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</si>
  <si>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</si>
  <si>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</si>
  <si>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</si>
  <si>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</si>
  <si>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</si>
  <si>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</si>
  <si>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</si>
  <si>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</si>
  <si>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</si>
  <si>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</si>
  <si>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</si>
  <si>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</si>
  <si>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</si>
  <si>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</si>
  <si>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</si>
  <si>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</si>
  <si>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</si>
  <si>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</si>
  <si>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</si>
  <si>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</si>
  <si>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</si>
  <si>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</si>
  <si>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</si>
  <si>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</si>
  <si>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</si>
  <si>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</si>
  <si>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</si>
  <si>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</si>
  <si>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</si>
  <si>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</si>
  <si>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</si>
  <si>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</si>
  <si>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</si>
  <si>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</si>
  <si>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</si>
  <si>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</si>
  <si>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</si>
  <si>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</si>
  <si>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</si>
  <si>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</si>
  <si>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</si>
  <si>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</si>
  <si>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</si>
  <si>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</si>
  <si>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</si>
  <si>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</si>
  <si>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</si>
  <si>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</si>
  <si>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</si>
  <si>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</si>
  <si>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</si>
  <si>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</si>
  <si>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</si>
  <si>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</si>
  <si>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</si>
  <si>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</si>
  <si>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</si>
  <si>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</si>
  <si>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</si>
  <si>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</si>
  <si>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</si>
  <si>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</si>
  <si>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</si>
  <si>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</si>
  <si>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</si>
  <si>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</si>
  <si>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</si>
  <si>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</si>
  <si>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</si>
  <si>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</si>
  <si>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</si>
  <si>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</si>
  <si>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</si>
  <si>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</si>
  <si>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</si>
  <si>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</si>
  <si>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</si>
  <si>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</si>
  <si>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</si>
  <si>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</si>
  <si>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</si>
  <si>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</si>
  <si>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</si>
  <si>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</si>
  <si>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</si>
  <si>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</si>
  <si>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</si>
  <si>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</si>
  <si>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</si>
  <si>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</si>
  <si>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</si>
  <si>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</si>
  <si>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</si>
  <si>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</si>
  <si>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</si>
  <si>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</si>
  <si>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</si>
  <si>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</si>
  <si>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</si>
  <si>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</si>
  <si>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</si>
  <si>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</si>
  <si>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</si>
  <si>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</si>
  <si>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</si>
  <si>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</si>
  <si>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</si>
  <si>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</si>
  <si>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</si>
  <si>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</si>
  <si>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</si>
  <si>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</si>
  <si>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</si>
  <si>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</si>
  <si>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</si>
  <si>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</si>
  <si>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</si>
  <si>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</si>
  <si>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</si>
  <si>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</si>
  <si>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</si>
  <si>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</si>
  <si>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</si>
  <si>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</si>
  <si>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</si>
  <si>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</si>
  <si>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</si>
  <si>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</si>
  <si>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</si>
  <si>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</si>
  <si>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</si>
  <si>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</si>
  <si>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</si>
  <si>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</si>
  <si>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</si>
  <si>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</si>
  <si>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</si>
  <si>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</si>
  <si>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</si>
  <si>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</si>
  <si>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</si>
  <si>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</si>
  <si>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</si>
  <si>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</si>
  <si>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</si>
  <si>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</si>
  <si>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</si>
  <si>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</si>
  <si>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</si>
  <si>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</si>
  <si>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</si>
  <si>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</si>
  <si>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</si>
  <si>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</si>
  <si>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</si>
  <si>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</si>
  <si>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</si>
  <si>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</si>
  <si>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</si>
  <si>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</si>
  <si>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</si>
  <si>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</si>
  <si>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</si>
  <si>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</si>
  <si>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</si>
  <si>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</si>
  <si>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</si>
  <si>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</si>
  <si>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</si>
  <si>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</si>
  <si>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</si>
  <si>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</si>
  <si>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</si>
  <si>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</si>
  <si>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</si>
  <si>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</si>
  <si>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</si>
  <si>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</si>
  <si>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</si>
  <si>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</si>
  <si>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</si>
  <si>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</si>
  <si>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</si>
  <si>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</si>
  <si>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</si>
  <si>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</si>
  <si>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</si>
  <si>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</si>
  <si>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</si>
  <si>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</si>
  <si>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</si>
  <si>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</si>
  <si>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</si>
  <si>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</si>
  <si>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</si>
  <si>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</si>
  <si>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</si>
  <si>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</si>
  <si>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</si>
  <si>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</si>
  <si>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</si>
  <si>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</si>
  <si>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</si>
  <si>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</si>
  <si>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</si>
  <si>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</si>
  <si>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</si>
  <si>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</si>
  <si>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</si>
  <si>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</si>
  <si>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</si>
  <si>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</si>
  <si>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</si>
  <si>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</si>
  <si>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</si>
  <si>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</si>
  <si>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</si>
  <si>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</si>
  <si>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</si>
  <si>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</si>
  <si>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</si>
  <si>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</si>
  <si>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</si>
  <si>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</si>
  <si>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</si>
  <si>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</si>
  <si>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</si>
  <si>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</si>
  <si>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</si>
  <si>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</si>
  <si>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</si>
  <si>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</si>
  <si>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</si>
  <si>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</si>
  <si>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</si>
  <si>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</si>
  <si>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</si>
  <si>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</si>
  <si>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</si>
  <si>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</si>
  <si>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</si>
  <si>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</si>
  <si>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</si>
  <si>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</si>
  <si>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</si>
  <si>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</si>
  <si>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</si>
  <si>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</si>
  <si>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</si>
  <si>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</si>
  <si>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</si>
  <si>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</si>
  <si>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</si>
  <si>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</si>
  <si>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</si>
  <si>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</si>
  <si>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</si>
  <si>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</si>
  <si>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</si>
  <si>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</si>
  <si>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</si>
  <si>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</si>
  <si>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</si>
  <si>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</si>
  <si>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</si>
  <si>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</si>
  <si>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</si>
  <si>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</si>
  <si>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</si>
  <si>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</si>
  <si>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</si>
  <si>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</si>
  <si>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</si>
  <si>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</si>
  <si>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</si>
  <si>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</si>
  <si>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</si>
  <si>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</si>
  <si>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</si>
  <si>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</si>
  <si>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</si>
  <si>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</si>
  <si>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</si>
  <si>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</si>
  <si>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</si>
  <si>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</si>
  <si>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</si>
  <si>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</si>
  <si>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</si>
  <si>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</si>
  <si>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</si>
  <si>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</si>
  <si>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</si>
  <si>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</si>
  <si>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</si>
  <si>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</si>
  <si>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</si>
  <si>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</si>
  <si>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</si>
  <si>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</si>
  <si>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</si>
  <si>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</si>
  <si>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</si>
  <si>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</si>
  <si>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</si>
  <si>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</si>
  <si>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</si>
  <si>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</si>
  <si>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</si>
  <si>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</si>
  <si>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</si>
  <si>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</si>
  <si>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</si>
  <si>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</si>
  <si>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</si>
  <si>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</si>
  <si>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</si>
  <si>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</si>
  <si>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</si>
  <si>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</si>
  <si>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</si>
  <si>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</si>
  <si>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</si>
  <si>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</si>
  <si>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</si>
  <si>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</si>
  <si>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</si>
  <si>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</si>
  <si>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</si>
  <si>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</si>
  <si>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</si>
  <si>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</si>
  <si>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</si>
  <si>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</si>
  <si>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</si>
  <si>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</si>
  <si>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</si>
  <si>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</si>
  <si>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</si>
  <si>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</si>
  <si>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</si>
  <si>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</si>
  <si>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</si>
  <si>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</si>
  <si>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</si>
  <si>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</si>
  <si>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</si>
  <si>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</si>
  <si>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</si>
  <si>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</si>
  <si>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</si>
  <si>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</si>
  <si>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</si>
  <si>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</si>
  <si>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</si>
  <si>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</si>
  <si>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</si>
  <si>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</si>
  <si>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</si>
  <si>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</si>
  <si>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</si>
  <si>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</si>
  <si>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</si>
  <si>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</si>
  <si>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</si>
  <si>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</si>
  <si>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</si>
  <si>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</si>
  <si>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</si>
  <si>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</si>
  <si>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</si>
  <si>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</si>
  <si>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</si>
  <si>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</si>
  <si>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</si>
  <si>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</si>
  <si>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</si>
  <si>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</si>
  <si>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</si>
  <si>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</si>
  <si>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</si>
  <si>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</si>
  <si>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</si>
  <si>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</si>
  <si>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</si>
  <si>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</si>
  <si>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</si>
  <si>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</si>
  <si>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</si>
  <si>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</si>
  <si>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</si>
  <si>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</si>
  <si>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</si>
  <si>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</si>
  <si>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</si>
  <si>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</si>
  <si>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</si>
  <si>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</si>
  <si>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</si>
  <si>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</si>
  <si>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</si>
  <si>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</si>
  <si>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</si>
  <si>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</si>
  <si>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</si>
  <si>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</si>
  <si>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</si>
  <si>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</si>
  <si>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</si>
  <si>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</si>
  <si>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</si>
  <si>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</si>
  <si>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</si>
  <si>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</si>
  <si>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</si>
  <si>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</si>
  <si>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</si>
  <si>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</si>
  <si>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</si>
  <si>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</si>
  <si>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</si>
  <si>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</si>
  <si>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</si>
  <si>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</si>
  <si>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</si>
  <si>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</si>
  <si>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</si>
  <si>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</si>
  <si>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</si>
  <si>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</si>
  <si>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</si>
  <si>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</si>
  <si>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</si>
  <si>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</si>
  <si>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</si>
  <si>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</si>
  <si>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</si>
  <si>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</si>
  <si>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</si>
  <si>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</si>
  <si>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</si>
  <si>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</si>
  <si>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</si>
  <si>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</si>
  <si>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</si>
  <si>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</si>
  <si>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</si>
  <si>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</si>
  <si>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</si>
  <si>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</si>
  <si>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</si>
  <si>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</si>
  <si>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</si>
  <si>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</si>
  <si>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</si>
  <si>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</si>
  <si>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</si>
  <si>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</si>
  <si>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</si>
  <si>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</si>
  <si>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</si>
  <si>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</si>
  <si>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</si>
  <si>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</si>
  <si>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</si>
  <si>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</si>
  <si>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</si>
  <si>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</si>
  <si>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</si>
  <si>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</si>
  <si>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</si>
  <si>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</si>
  <si>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</si>
  <si>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</si>
  <si>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</si>
  <si>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</si>
  <si>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</si>
  <si>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</si>
  <si>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</si>
  <si>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</si>
  <si>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</si>
  <si>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</si>
  <si>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</si>
  <si>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</si>
  <si>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</si>
  <si>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</si>
  <si>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</si>
  <si>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</si>
  <si>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</si>
  <si>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</si>
  <si>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</si>
  <si>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</si>
  <si>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</si>
  <si>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</si>
  <si>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</si>
  <si>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</si>
  <si>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</si>
  <si>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</si>
  <si>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</si>
  <si>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</si>
  <si>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</si>
  <si>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</si>
  <si>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</si>
  <si>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</si>
  <si>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</si>
  <si>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</si>
  <si>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</si>
  <si>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</si>
  <si>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</si>
  <si>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</si>
  <si>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</si>
  <si>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</si>
  <si>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</si>
  <si>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</si>
  <si>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</si>
  <si>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</si>
  <si>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</si>
  <si>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</si>
  <si>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</si>
  <si>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</si>
  <si>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</si>
  <si>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</si>
  <si>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</si>
  <si>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</si>
  <si>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</si>
  <si>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</si>
  <si>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</si>
  <si>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</si>
  <si>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</si>
  <si>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</si>
  <si>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</si>
  <si>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</si>
  <si>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</si>
  <si>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</si>
  <si>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</si>
  <si>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</si>
  <si>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</si>
  <si>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</si>
  <si>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</si>
  <si>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</si>
  <si>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</si>
  <si>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</si>
  <si>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</si>
  <si>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</si>
  <si>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</si>
  <si>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</si>
  <si>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</si>
  <si>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</si>
  <si>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</si>
  <si>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</si>
  <si>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</si>
  <si>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</si>
  <si>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</si>
  <si>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</si>
  <si>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</si>
  <si>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</si>
  <si>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</si>
  <si>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</si>
  <si>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</si>
  <si>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</si>
  <si>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</si>
  <si>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</si>
  <si>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</si>
  <si>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</si>
  <si>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</si>
  <si>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</si>
  <si>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</si>
  <si>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</si>
  <si>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</si>
  <si>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</si>
  <si>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</si>
  <si>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</si>
  <si>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</si>
  <si>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</si>
  <si>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</si>
  <si>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</si>
  <si>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</si>
  <si>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</si>
  <si>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</si>
  <si>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</si>
  <si>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</si>
  <si>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</si>
  <si>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</si>
  <si>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</si>
  <si>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</si>
  <si>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</si>
  <si>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</si>
  <si>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</si>
  <si>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</si>
  <si>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</si>
  <si>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</si>
  <si>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</si>
  <si>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</si>
  <si>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</si>
  <si>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</si>
  <si>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</si>
  <si>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</si>
  <si>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</si>
  <si>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</si>
  <si>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</si>
  <si>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</si>
  <si>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</si>
  <si>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</si>
  <si>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</si>
  <si>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</si>
  <si>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</si>
  <si>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</si>
  <si>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</si>
  <si>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</si>
  <si>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</si>
  <si>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</si>
  <si>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</si>
  <si>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</si>
  <si>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</si>
  <si>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</si>
  <si>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</si>
  <si>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</si>
  <si>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</si>
  <si>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</si>
  <si>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</si>
  <si>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</si>
  <si>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</si>
  <si>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</si>
  <si>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</si>
  <si>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</si>
  <si>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</si>
  <si>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</si>
  <si>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</si>
  <si>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</si>
  <si>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</si>
  <si>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</si>
  <si>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</si>
  <si>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</si>
  <si>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</si>
  <si>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</si>
  <si>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</si>
  <si>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</si>
  <si>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</si>
  <si>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</si>
  <si>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</si>
  <si>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</si>
  <si>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</si>
  <si>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</si>
  <si>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</si>
  <si>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</si>
  <si>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</si>
  <si>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</si>
  <si>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</si>
  <si>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</si>
  <si>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</si>
  <si>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</si>
  <si>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</si>
  <si>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</si>
  <si>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</si>
  <si>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</si>
  <si>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</si>
  <si>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</si>
  <si>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</si>
  <si>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</si>
  <si>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</si>
  <si>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</si>
  <si>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</si>
  <si>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</si>
  <si>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</si>
  <si>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</si>
  <si>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</si>
  <si>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</si>
  <si>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</si>
  <si>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</si>
  <si>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</si>
  <si>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</si>
  <si>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</si>
  <si>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</si>
  <si>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</si>
  <si>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</si>
  <si>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</si>
  <si>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</si>
  <si>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</si>
  <si>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</si>
  <si>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</si>
  <si>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</si>
  <si>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</si>
  <si>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</si>
  <si>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</si>
  <si>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</si>
  <si>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</si>
  <si>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</si>
  <si>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</si>
  <si>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</si>
  <si>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</si>
  <si>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</si>
  <si>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</si>
  <si>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</si>
  <si>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</si>
  <si>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</si>
  <si>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</si>
  <si>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</si>
  <si>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</si>
  <si>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</si>
  <si>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</si>
  <si>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</si>
  <si>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</si>
  <si>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</si>
  <si>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</si>
  <si>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</si>
  <si>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</si>
  <si>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</si>
  <si>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</si>
  <si>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</si>
  <si>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</si>
  <si>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</si>
  <si>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</si>
  <si>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</si>
  <si>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</si>
  <si>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</si>
  <si>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</si>
  <si>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</si>
  <si>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</si>
  <si>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</si>
  <si>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</si>
  <si>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</si>
  <si>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</si>
  <si>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</si>
  <si>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</si>
  <si>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</si>
  <si>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</si>
  <si>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</si>
  <si>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</si>
  <si>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</si>
  <si>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</si>
  <si>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</si>
  <si>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</si>
  <si>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</si>
  <si>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</si>
  <si>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</si>
  <si>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</si>
  <si>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</si>
  <si>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</si>
  <si>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</si>
  <si>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</si>
  <si>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</si>
  <si>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</si>
  <si>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</si>
  <si>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</si>
  <si>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</si>
  <si>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</si>
  <si>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</si>
  <si>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</si>
  <si>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</si>
  <si>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</si>
  <si>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</si>
  <si>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</si>
  <si>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</si>
  <si>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</si>
  <si>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</si>
  <si>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</si>
  <si>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</si>
  <si>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</si>
  <si>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</si>
  <si>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</si>
  <si>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</si>
  <si>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</si>
  <si>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</si>
  <si>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</si>
  <si>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</si>
  <si>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</si>
  <si>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</si>
  <si>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</si>
  <si>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</si>
  <si>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</si>
  <si>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</si>
  <si>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</si>
  <si>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</si>
  <si>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</si>
  <si>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</si>
  <si>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</si>
  <si>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</si>
  <si>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</si>
  <si>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</si>
  <si>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</si>
  <si>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</si>
  <si>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</si>
  <si>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</si>
  <si>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</si>
  <si>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</si>
  <si>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</si>
  <si>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</si>
  <si>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</si>
  <si>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</si>
  <si>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</si>
  <si>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</si>
  <si>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</si>
  <si>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</si>
  <si>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</si>
  <si>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</si>
  <si>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</si>
  <si>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</si>
  <si>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</si>
  <si>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</si>
  <si>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</si>
  <si>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</si>
  <si>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</si>
  <si>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</si>
  <si>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</si>
  <si>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</si>
  <si>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</si>
  <si>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</si>
  <si>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</si>
  <si>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</si>
  <si>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</si>
  <si>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</si>
  <si>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</si>
  <si>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</si>
  <si>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</si>
  <si>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</si>
  <si>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</si>
  <si>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</si>
  <si>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</si>
  <si>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</si>
  <si>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</si>
  <si>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</si>
  <si>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</si>
  <si>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</si>
  <si>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</si>
  <si>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</si>
  <si>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</si>
  <si>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</si>
  <si>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</si>
  <si>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</si>
  <si>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</si>
  <si>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</si>
  <si>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</si>
  <si>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</si>
  <si>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</si>
  <si>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</si>
  <si>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</si>
  <si>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</si>
  <si>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</si>
  <si>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</si>
  <si>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</si>
  <si>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</si>
  <si>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</si>
  <si>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</si>
  <si>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</si>
  <si>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</si>
  <si>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</si>
  <si>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</si>
  <si>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</si>
  <si>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</si>
  <si>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</si>
  <si>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</si>
  <si>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</si>
  <si>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</si>
  <si>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</si>
  <si>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</si>
  <si>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</si>
  <si>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</si>
  <si>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</si>
  <si>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</si>
  <si>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</si>
  <si>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</si>
  <si>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</si>
  <si>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</si>
  <si>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</si>
  <si>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</si>
  <si>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</si>
  <si>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</si>
  <si>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</si>
  <si>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</si>
  <si>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</si>
  <si>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</si>
  <si>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</si>
  <si>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</si>
  <si>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</si>
  <si>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</si>
  <si>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</si>
  <si>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</si>
  <si>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</si>
  <si>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</si>
  <si>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</si>
  <si>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</si>
  <si>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</si>
  <si>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</si>
  <si>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</si>
  <si>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</si>
  <si>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</si>
  <si>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</si>
  <si>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</si>
  <si>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</si>
  <si>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</si>
  <si>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</si>
  <si>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</si>
  <si>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</si>
  <si>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</si>
  <si>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</si>
  <si>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</si>
  <si>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</si>
  <si>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</si>
  <si>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</si>
  <si>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</si>
  <si>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</si>
  <si>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</si>
  <si>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</si>
  <si>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</si>
  <si>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</si>
  <si>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</si>
  <si>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</si>
  <si>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</si>
  <si>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</si>
  <si>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</si>
  <si>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</si>
  <si>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</si>
  <si>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</si>
  <si>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</si>
  <si>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</si>
  <si>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</si>
  <si>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</si>
  <si>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</si>
  <si>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</si>
  <si>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</si>
  <si>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</si>
  <si>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</si>
  <si>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</si>
  <si>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</si>
  <si>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</si>
  <si>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</si>
  <si>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</si>
  <si>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</si>
  <si>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</si>
  <si>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</si>
  <si>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</si>
  <si>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</si>
  <si>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</si>
  <si>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</si>
  <si>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</si>
  <si>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</si>
  <si>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</si>
  <si>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</si>
  <si>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</si>
  <si>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</si>
  <si>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</si>
  <si>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</si>
  <si>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</si>
  <si>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</si>
  <si>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</si>
  <si>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</si>
  <si>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</si>
  <si>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</si>
  <si>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</si>
  <si>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</si>
  <si>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</si>
  <si>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</si>
  <si>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</si>
  <si>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</si>
  <si>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</si>
  <si>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</si>
  <si>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</si>
  <si>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</si>
  <si>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</si>
  <si>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</si>
  <si>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</si>
  <si>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</si>
  <si>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</si>
  <si>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</si>
  <si>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</si>
  <si>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</si>
  <si>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</si>
  <si>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</si>
  <si>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</si>
  <si>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</si>
  <si>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</si>
  <si>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</si>
  <si>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</si>
  <si>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</si>
  <si>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</si>
  <si>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</si>
  <si>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</si>
  <si>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</si>
  <si>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</si>
  <si>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</si>
  <si>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</si>
  <si>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</si>
  <si>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</si>
  <si>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</si>
  <si>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</si>
  <si>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</si>
  <si>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</si>
  <si>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</si>
  <si>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</si>
  <si>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</si>
  <si>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</si>
  <si>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</si>
  <si>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</si>
  <si>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</si>
  <si>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</si>
  <si>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</si>
  <si>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</si>
  <si>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</si>
  <si>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</si>
  <si>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</si>
  <si>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</si>
  <si>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</si>
  <si>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</si>
  <si>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</si>
  <si>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</si>
  <si>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</si>
  <si>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</si>
  <si>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</si>
  <si>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</si>
  <si>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</si>
  <si>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</si>
  <si>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</si>
  <si>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</si>
  <si>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</si>
  <si>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</si>
  <si>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</si>
  <si>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</si>
  <si>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</si>
  <si>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</si>
  <si>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</si>
  <si>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</si>
  <si>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</si>
  <si>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</si>
  <si>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</si>
  <si>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</si>
  <si>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</si>
  <si>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</si>
  <si>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</si>
  <si>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</si>
  <si>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</si>
  <si>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</si>
  <si>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</si>
  <si>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</si>
  <si>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</si>
  <si>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</si>
  <si>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</si>
  <si>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</si>
  <si>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</si>
  <si>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</si>
  <si>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</si>
  <si>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</si>
  <si>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</si>
  <si>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</si>
  <si>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</si>
  <si>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</si>
  <si>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</si>
  <si>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</si>
  <si>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</si>
  <si>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</si>
  <si>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</si>
  <si>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</si>
  <si>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</si>
  <si>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</si>
  <si>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</si>
  <si>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</si>
  <si>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</si>
  <si>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</si>
  <si>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</si>
  <si>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</si>
  <si>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</si>
  <si>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</si>
  <si>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</si>
  <si>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</si>
  <si>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</si>
  <si>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</si>
  <si>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</si>
  <si>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</si>
  <si>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</si>
  <si>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</si>
  <si>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</si>
  <si>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</si>
  <si>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</si>
  <si>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</si>
  <si>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</si>
  <si>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</si>
  <si>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</si>
  <si>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</si>
  <si>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</si>
  <si>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</si>
  <si>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</si>
  <si>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</si>
  <si>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</si>
  <si>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</si>
  <si>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</si>
  <si>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</si>
  <si>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</si>
  <si>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</si>
  <si>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</si>
  <si>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</si>
  <si>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</si>
  <si>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</si>
  <si>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</si>
  <si>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</si>
  <si>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</si>
  <si>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</si>
  <si>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</si>
  <si>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</si>
  <si>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</si>
  <si>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</si>
  <si>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</si>
  <si>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</si>
  <si>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</si>
  <si>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</si>
  <si>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</si>
  <si>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</si>
  <si>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</si>
  <si>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</si>
  <si>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</si>
  <si>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</si>
  <si>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</si>
  <si>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</si>
  <si>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</si>
  <si>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</si>
  <si>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</si>
  <si>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</si>
  <si>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</si>
  <si>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</si>
  <si>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</si>
  <si>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</si>
  <si>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</si>
  <si>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</si>
  <si>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</si>
  <si>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</si>
  <si>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</si>
  <si>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</si>
  <si>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</si>
  <si>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</si>
  <si>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</si>
  <si>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</si>
  <si>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</si>
  <si>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</si>
  <si>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</si>
  <si>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</si>
  <si>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</si>
  <si>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</si>
  <si>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</si>
  <si>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</si>
  <si>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</si>
  <si>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</si>
  <si>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</si>
  <si>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</si>
  <si>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</si>
  <si>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</si>
  <si>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</si>
  <si>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</si>
  <si>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</si>
  <si>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</si>
  <si>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</si>
  <si>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</si>
  <si>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</si>
  <si>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</si>
  <si>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</si>
  <si>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</si>
  <si>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</si>
  <si>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</si>
  <si>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</si>
  <si>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</si>
  <si>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</si>
  <si>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</si>
  <si>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</si>
  <si>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</si>
  <si>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</si>
  <si>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</si>
  <si>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</si>
  <si>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</si>
  <si>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</si>
  <si>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</si>
  <si>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</si>
  <si>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</si>
  <si>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</si>
  <si>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</si>
  <si>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</si>
  <si>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</si>
  <si>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</si>
  <si>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</si>
  <si>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</si>
  <si>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</si>
  <si>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</si>
  <si>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</si>
  <si>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</si>
  <si>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</si>
  <si>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</si>
  <si>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</si>
  <si>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</si>
  <si>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</si>
  <si>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</si>
  <si>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</si>
  <si>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</si>
  <si>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</si>
  <si>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</si>
  <si>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</si>
  <si>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</si>
  <si>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</si>
  <si>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</si>
  <si>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</si>
  <si>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</si>
  <si>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</si>
  <si>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</si>
  <si>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</si>
  <si>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</si>
  <si>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</si>
  <si>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</si>
  <si>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</si>
  <si>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</si>
  <si>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</si>
  <si>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</si>
  <si>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</si>
  <si>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</si>
  <si>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</si>
  <si>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</si>
  <si>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</si>
  <si>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</si>
  <si>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</si>
  <si>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</si>
  <si>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</si>
  <si>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</si>
  <si>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</si>
  <si>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</si>
  <si>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</si>
  <si>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</si>
  <si>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</si>
  <si>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</si>
  <si>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</si>
  <si>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</si>
  <si>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</si>
  <si>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</si>
  <si>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</si>
  <si>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</si>
  <si>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</si>
  <si>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</si>
  <si>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</si>
  <si>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</si>
  <si>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</si>
  <si>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</si>
  <si>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</si>
  <si>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</si>
  <si>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</si>
  <si>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</si>
  <si>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</si>
  <si>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</si>
  <si>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</si>
  <si>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</si>
  <si>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</si>
  <si>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</si>
  <si>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</si>
  <si>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</si>
  <si>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</si>
  <si>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</si>
  <si>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</si>
  <si>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</si>
  <si>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</si>
  <si>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</si>
  <si>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</si>
  <si>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</si>
  <si>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</si>
  <si>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</si>
  <si>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</si>
  <si>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</si>
  <si>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</si>
  <si>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</si>
  <si>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</si>
  <si>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</si>
  <si>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</si>
  <si>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</si>
  <si>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</si>
  <si>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</si>
  <si>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</si>
  <si>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</si>
  <si>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</si>
  <si>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</si>
  <si>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</si>
  <si>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</si>
  <si>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</si>
  <si>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</si>
  <si>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</si>
  <si>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</si>
  <si>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</si>
  <si>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</si>
  <si>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</si>
  <si>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</si>
  <si>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</si>
  <si>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</si>
  <si>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</si>
  <si>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</si>
  <si>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</si>
  <si>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</si>
  <si>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</si>
  <si>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</si>
  <si>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</si>
  <si>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</si>
  <si>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</si>
  <si>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</si>
  <si>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</si>
  <si>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</si>
  <si>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</si>
  <si>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</si>
  <si>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</si>
  <si>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</si>
  <si>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</si>
  <si>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</si>
  <si>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</si>
  <si>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</si>
  <si>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</si>
  <si>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</si>
  <si>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</si>
  <si>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</si>
  <si>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</si>
  <si>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</si>
  <si>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</si>
  <si>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</si>
  <si>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</si>
  <si>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</si>
  <si>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</si>
  <si>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</si>
  <si>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</si>
  <si>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</si>
  <si>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</si>
  <si>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</si>
  <si>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</si>
  <si>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</si>
  <si>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</si>
  <si>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</si>
  <si>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</si>
  <si>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</si>
  <si>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</si>
  <si>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</si>
  <si>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</si>
  <si>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</si>
  <si>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</si>
  <si>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</si>
  <si>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</si>
  <si>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</si>
  <si>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</si>
  <si>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</si>
  <si>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</si>
  <si>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</si>
  <si>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</si>
  <si>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</si>
  <si>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</si>
  <si>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</si>
  <si>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</si>
  <si>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</si>
  <si>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</si>
  <si>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</si>
  <si>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</si>
  <si>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</si>
  <si>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</si>
  <si>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</si>
  <si>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</si>
  <si>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</si>
  <si>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</si>
  <si>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</si>
  <si>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</si>
  <si>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</si>
  <si>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</si>
  <si>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</si>
  <si>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</si>
  <si>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</si>
  <si>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</si>
  <si>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</si>
  <si>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</si>
  <si>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</si>
  <si>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</si>
  <si>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</si>
  <si>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</si>
  <si>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</si>
  <si>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</si>
  <si>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</si>
  <si>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</si>
  <si>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</si>
  <si>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</si>
  <si>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</si>
  <si>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</si>
  <si>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</si>
  <si>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</si>
  <si>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</si>
  <si>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</si>
  <si>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</si>
  <si>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</si>
  <si>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</si>
  <si>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</si>
  <si>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</si>
  <si>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</si>
  <si>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</si>
  <si>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</si>
  <si>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</si>
  <si>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</si>
  <si>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</si>
  <si>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</si>
  <si>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</si>
  <si>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</si>
  <si>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</si>
  <si>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</si>
  <si>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</si>
  <si>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</si>
  <si>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</si>
  <si>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</si>
  <si>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</si>
  <si>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</si>
  <si>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</si>
  <si>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</si>
  <si>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</si>
  <si>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</si>
  <si>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</si>
  <si>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</si>
  <si>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</si>
  <si>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</si>
  <si>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</si>
  <si>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</si>
  <si>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</si>
  <si>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</si>
  <si>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</si>
  <si>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</si>
  <si>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</si>
  <si>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</si>
  <si>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</si>
  <si>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</si>
  <si>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</si>
  <si>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</si>
  <si>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</si>
  <si>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</si>
  <si>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</si>
  <si>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</si>
  <si>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</si>
  <si>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</si>
  <si>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</si>
  <si>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</si>
  <si>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</si>
  <si>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</si>
  <si>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</si>
  <si>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</si>
  <si>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</si>
  <si>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</si>
  <si>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</si>
  <si>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</si>
  <si>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</si>
  <si>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</si>
  <si>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</si>
  <si>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</si>
  <si>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</si>
  <si>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</si>
  <si>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</si>
  <si>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</si>
  <si>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</si>
  <si>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</si>
  <si>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</si>
  <si>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</si>
  <si>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</si>
  <si>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</si>
  <si>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</si>
  <si>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</si>
  <si>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</si>
  <si>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</si>
  <si>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</si>
  <si>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</si>
  <si>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</si>
  <si>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</si>
  <si>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</si>
  <si>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</si>
  <si>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</si>
  <si>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</si>
  <si>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</si>
  <si>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</si>
  <si>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</si>
  <si>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</si>
  <si>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</si>
  <si>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</si>
  <si>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</si>
  <si>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</si>
  <si>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</si>
  <si>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</si>
  <si>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</si>
  <si>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</si>
  <si>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</si>
  <si>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</si>
  <si>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</si>
  <si>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</si>
  <si>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</si>
  <si>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</si>
  <si>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</si>
  <si>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</si>
  <si>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</si>
  <si>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</si>
  <si>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</si>
  <si>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</si>
  <si>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</si>
  <si>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</si>
  <si>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</si>
  <si>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</si>
  <si>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</si>
  <si>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</si>
  <si>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</si>
  <si>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</si>
  <si>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</si>
  <si>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</si>
  <si>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</si>
  <si>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</si>
  <si>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</si>
  <si>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</si>
  <si>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</si>
  <si>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</si>
  <si>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</si>
  <si>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</si>
  <si>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</si>
  <si>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</si>
  <si>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</si>
  <si>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</si>
  <si>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</si>
  <si>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</si>
  <si>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</si>
  <si>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</si>
  <si>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</si>
  <si>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</si>
  <si>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</si>
  <si>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</si>
  <si>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</si>
  <si>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</si>
  <si>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</si>
  <si>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</si>
  <si>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</si>
  <si>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</si>
  <si>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</si>
  <si>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</si>
  <si>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</si>
  <si>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</si>
  <si>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</si>
  <si>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</si>
  <si>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</si>
  <si>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</si>
  <si>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</si>
  <si>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</si>
  <si>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</si>
  <si>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</si>
  <si>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</si>
  <si>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</si>
  <si>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</si>
  <si>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</si>
  <si>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</si>
  <si>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</si>
  <si>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</si>
  <si>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</si>
  <si>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</si>
  <si>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</si>
  <si>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</si>
  <si>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</si>
  <si>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</si>
  <si>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</si>
  <si>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</si>
  <si>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</si>
  <si>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</si>
  <si>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</si>
  <si>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</si>
  <si>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</si>
  <si>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</si>
  <si>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</si>
  <si>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</si>
  <si>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</si>
  <si>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</si>
  <si>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</si>
  <si>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</si>
  <si>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</si>
  <si>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</si>
  <si>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</si>
  <si>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</si>
  <si>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</si>
  <si>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</si>
  <si>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</si>
  <si>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</si>
  <si>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</si>
  <si>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</si>
  <si>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</si>
  <si>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</si>
  <si>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</si>
  <si>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</si>
  <si>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</si>
  <si>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</si>
  <si>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</si>
  <si>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</si>
  <si>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</si>
  <si>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</si>
  <si>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</si>
  <si>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</si>
  <si>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</si>
  <si>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</si>
  <si>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</si>
  <si>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</si>
  <si>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</si>
  <si>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</si>
  <si>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</si>
  <si>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</si>
  <si>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</si>
  <si>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</si>
  <si>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</si>
  <si>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</si>
  <si>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</si>
  <si>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</si>
  <si>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</si>
  <si>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</si>
  <si>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</si>
  <si>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</si>
  <si>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</si>
  <si>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</si>
  <si>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</si>
  <si>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</si>
  <si>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</si>
  <si>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</si>
  <si>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</si>
  <si>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</si>
  <si>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</si>
  <si>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</si>
  <si>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</si>
  <si>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</si>
  <si>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</si>
  <si>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</si>
  <si>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</si>
  <si>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</si>
  <si>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</si>
  <si>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</si>
  <si>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</si>
  <si>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</si>
  <si>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</si>
  <si>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</si>
  <si>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</si>
  <si>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</si>
  <si>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</si>
  <si>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</si>
  <si>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</si>
  <si>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</si>
  <si>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</si>
  <si>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</si>
  <si>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</si>
  <si>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</si>
  <si>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</si>
  <si>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</si>
  <si>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</si>
  <si>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</si>
  <si>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</si>
  <si>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</si>
  <si>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</si>
  <si>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</si>
  <si>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</si>
  <si>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</si>
  <si>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</si>
  <si>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</si>
  <si>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</si>
  <si>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</si>
  <si>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</si>
  <si>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</si>
  <si>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</si>
  <si>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</si>
  <si>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</si>
  <si>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</si>
  <si>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</si>
  <si>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</si>
  <si>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</si>
  <si>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</si>
  <si>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</si>
  <si>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</si>
  <si>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</si>
  <si>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</si>
  <si>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</si>
  <si>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</si>
  <si>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</si>
  <si>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</si>
  <si>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</si>
  <si>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</si>
  <si>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</si>
  <si>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</si>
  <si>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</si>
  <si>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</si>
  <si>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</si>
  <si>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</si>
  <si>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</si>
  <si>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</si>
  <si>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</si>
  <si>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</si>
  <si>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</si>
  <si>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</si>
  <si>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</si>
  <si>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</si>
  <si>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</si>
  <si>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</si>
  <si>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</si>
  <si>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</si>
  <si>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</si>
  <si>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</si>
  <si>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</si>
  <si>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</si>
  <si>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</si>
  <si>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</si>
  <si>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</si>
  <si>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</si>
  <si>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</si>
  <si>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</si>
  <si>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</si>
  <si>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</si>
  <si>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</si>
  <si>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</si>
  <si>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</si>
  <si>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</si>
  <si>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</si>
  <si>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</si>
  <si>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</si>
  <si>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</si>
  <si>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</si>
  <si>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</si>
  <si>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</si>
  <si>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</si>
  <si>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</si>
  <si>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</si>
  <si>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</si>
  <si>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</si>
  <si>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</si>
  <si>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</si>
  <si>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</si>
  <si>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</si>
  <si>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</si>
  <si>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</si>
  <si>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</si>
  <si>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</si>
  <si>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</si>
  <si>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</si>
  <si>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</si>
  <si>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</si>
  <si>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</si>
  <si>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</si>
  <si>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</si>
  <si>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</si>
  <si>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</si>
  <si>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</si>
  <si>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</si>
  <si>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</si>
  <si>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</si>
  <si>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</si>
  <si>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</si>
  <si>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</si>
  <si>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</si>
  <si>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</si>
  <si>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</si>
  <si>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</si>
  <si>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</si>
  <si>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</si>
  <si>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</si>
  <si>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</si>
  <si>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</si>
  <si>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</si>
  <si>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</si>
  <si>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</si>
  <si>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</si>
  <si>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</si>
  <si>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</si>
  <si>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</si>
  <si>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</si>
  <si>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</si>
  <si>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</si>
  <si>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</si>
  <si>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</si>
  <si>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</si>
  <si>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</si>
  <si>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</si>
  <si>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</si>
  <si>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</si>
  <si>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</si>
  <si>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</si>
  <si>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</si>
  <si>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</si>
  <si>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</si>
  <si>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</si>
  <si>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</si>
  <si>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</si>
  <si>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</si>
  <si>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</si>
  <si>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</si>
  <si>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</si>
  <si>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</si>
  <si>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</si>
  <si>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</si>
  <si>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</si>
  <si>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</si>
  <si>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</si>
  <si>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</si>
  <si>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</si>
  <si>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</si>
  <si>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</si>
  <si>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</si>
  <si>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</si>
  <si>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</si>
  <si>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</si>
  <si>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</si>
  <si>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</si>
  <si>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</si>
  <si>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</si>
  <si>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</si>
  <si>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</si>
  <si>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</si>
  <si>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</si>
  <si>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</si>
  <si>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</si>
  <si>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</si>
  <si>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</si>
  <si>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</si>
  <si>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</si>
  <si>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</si>
  <si>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</si>
  <si>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</si>
  <si>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</si>
  <si>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</si>
  <si>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</si>
  <si>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</si>
  <si>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</si>
  <si>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</si>
  <si>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</si>
  <si>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</si>
  <si>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</si>
  <si>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</si>
  <si>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</si>
  <si>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</si>
  <si>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</si>
  <si>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</si>
  <si>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</si>
  <si>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</si>
  <si>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</si>
  <si>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</si>
  <si>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</si>
  <si>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</si>
  <si>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</si>
  <si>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</si>
  <si>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</si>
  <si>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</si>
  <si>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</si>
  <si>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</si>
  <si>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</si>
  <si>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</si>
  <si>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</si>
  <si>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</si>
  <si>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</si>
  <si>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</si>
  <si>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</si>
  <si>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</si>
  <si>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</si>
  <si>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</si>
  <si>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</si>
  <si>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</si>
  <si>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</si>
  <si>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</si>
  <si>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</si>
  <si>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</si>
  <si>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</si>
  <si>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</si>
  <si>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</si>
  <si>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</si>
  <si>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</si>
  <si>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</si>
  <si>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</si>
  <si>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</si>
  <si>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</si>
  <si>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</si>
  <si>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</si>
  <si>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</si>
  <si>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</si>
  <si>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</si>
  <si>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</si>
  <si>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</si>
  <si>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</si>
  <si>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</si>
  <si>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</si>
  <si>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</si>
  <si>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</si>
  <si>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</si>
  <si>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</si>
  <si>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</si>
  <si>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</si>
  <si>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</si>
  <si>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</si>
  <si>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</si>
  <si>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</si>
  <si>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</si>
  <si>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</si>
  <si>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</si>
  <si>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</si>
  <si>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</si>
  <si>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</si>
  <si>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</si>
  <si>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</si>
  <si>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</si>
  <si>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</si>
  <si>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</si>
  <si>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</si>
  <si>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</si>
  <si>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</si>
  <si>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</si>
  <si>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</si>
  <si>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</si>
  <si>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</si>
  <si>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</si>
  <si>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</si>
  <si>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</si>
  <si>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</si>
  <si>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</si>
  <si>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</si>
  <si>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</si>
  <si>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</si>
  <si>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</si>
  <si>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</si>
  <si>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</si>
  <si>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</si>
  <si>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</si>
  <si>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</si>
  <si>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</si>
  <si>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</si>
  <si>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</si>
  <si>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</si>
  <si>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</si>
  <si>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</si>
  <si>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</si>
  <si>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</si>
  <si>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</si>
  <si>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</si>
  <si>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</si>
  <si>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</si>
  <si>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</si>
  <si>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</si>
  <si>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</si>
  <si>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</si>
  <si>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</si>
  <si>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</si>
  <si>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</si>
  <si>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</si>
  <si>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</si>
  <si>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</si>
  <si>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</si>
  <si>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</si>
  <si>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</si>
  <si>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</si>
  <si>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</si>
  <si>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</si>
  <si>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</si>
  <si>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</si>
  <si>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</si>
  <si>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</si>
  <si>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</si>
  <si>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</si>
  <si>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</si>
  <si>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</si>
  <si>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</si>
  <si>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</si>
  <si>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</si>
  <si>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</si>
  <si>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</si>
  <si>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</si>
  <si>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</si>
  <si>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</si>
  <si>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</si>
  <si>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</si>
  <si>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</si>
  <si>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</si>
  <si>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</si>
  <si>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</si>
  <si>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</si>
  <si>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</si>
  <si>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</si>
  <si>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</si>
  <si>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</si>
  <si>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</si>
  <si>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</si>
  <si>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</si>
  <si>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</si>
  <si>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</si>
  <si>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</si>
  <si>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</si>
  <si>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</si>
  <si>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</si>
  <si>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</si>
  <si>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</si>
  <si>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</si>
  <si>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</si>
  <si>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</si>
  <si>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</si>
  <si>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</si>
  <si>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</si>
  <si>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</si>
  <si>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</si>
  <si>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</si>
  <si>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</si>
  <si>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</si>
  <si>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</si>
  <si>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</si>
  <si>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</si>
  <si>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</si>
  <si>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</si>
  <si>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</si>
  <si>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</si>
  <si>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</si>
  <si>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</si>
  <si>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</si>
  <si>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</si>
  <si>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</si>
  <si>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</si>
  <si>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</si>
  <si>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</si>
  <si>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</si>
  <si>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</si>
  <si>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</si>
  <si>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</si>
  <si>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</si>
  <si>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</si>
  <si>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</si>
  <si>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</si>
  <si>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</si>
  <si>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</si>
  <si>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</si>
  <si>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</si>
  <si>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</si>
  <si>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</si>
  <si>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</si>
  <si>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</si>
  <si>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</si>
  <si>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</si>
  <si>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</si>
  <si>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</si>
  <si>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</si>
  <si>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</si>
  <si>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</si>
  <si>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</si>
  <si>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</si>
  <si>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</si>
  <si>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</si>
  <si>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</si>
  <si>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</si>
  <si>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</si>
  <si>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</si>
  <si>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</si>
  <si>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</si>
  <si>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</si>
  <si>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</si>
  <si>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</si>
  <si>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</si>
  <si>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</si>
  <si>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</si>
  <si>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</si>
  <si>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</si>
  <si>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</si>
  <si>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</si>
  <si>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</si>
  <si>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</si>
  <si>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</si>
  <si>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</si>
  <si>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</si>
  <si>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</si>
  <si>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</si>
  <si>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</si>
  <si>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</si>
  <si>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</si>
  <si>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</si>
  <si>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</si>
  <si>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</si>
  <si>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</si>
  <si>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</si>
  <si>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</si>
  <si>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</si>
  <si>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</si>
  <si>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</si>
  <si>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</si>
  <si>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</si>
  <si>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</si>
  <si>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</si>
  <si>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</si>
  <si>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</si>
  <si>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</si>
  <si>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</si>
  <si>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</si>
  <si>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</si>
  <si>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</si>
  <si>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</si>
  <si>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</si>
  <si>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</si>
  <si>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</si>
  <si>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</si>
  <si>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</si>
  <si>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</si>
  <si>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</si>
  <si>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</si>
  <si>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</si>
  <si>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</si>
  <si>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</si>
  <si>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</si>
  <si>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</si>
  <si>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</si>
  <si>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</si>
  <si>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</si>
  <si>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</si>
  <si>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</si>
  <si>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</si>
  <si>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</si>
  <si>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</si>
  <si>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</si>
  <si>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</si>
  <si>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</si>
  <si>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</si>
  <si>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</si>
  <si>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</si>
  <si>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</si>
  <si>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</si>
  <si>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</si>
  <si>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</si>
  <si>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</si>
  <si>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</si>
  <si>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</si>
  <si>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</si>
  <si>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</si>
  <si>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</si>
  <si>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</si>
  <si>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</si>
  <si>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</si>
  <si>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</si>
  <si>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</si>
  <si>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</si>
  <si>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</si>
  <si>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</si>
  <si>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</si>
  <si>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</si>
  <si>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</si>
  <si>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</si>
  <si>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</si>
  <si>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</si>
  <si>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</si>
  <si>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</si>
  <si>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</si>
  <si>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</si>
  <si>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</si>
  <si>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</si>
  <si>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</si>
  <si>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</si>
  <si>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</si>
  <si>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</si>
  <si>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</si>
  <si>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</si>
  <si>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</si>
  <si>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</si>
  <si>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</si>
  <si>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</si>
  <si>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</si>
  <si>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</si>
  <si>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</si>
  <si>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</si>
  <si>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</si>
  <si>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</si>
  <si>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</si>
  <si>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</si>
  <si>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</si>
  <si>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</si>
  <si>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</si>
  <si>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</si>
  <si>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</si>
  <si>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</si>
  <si>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</si>
  <si>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</si>
  <si>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</si>
  <si>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</si>
  <si>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</si>
  <si>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</si>
  <si>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</si>
  <si>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</si>
  <si>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</si>
  <si>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</si>
  <si>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</si>
  <si>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</si>
  <si>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</si>
  <si>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</si>
  <si>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</si>
  <si>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</si>
  <si>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</si>
  <si>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</si>
  <si>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</si>
  <si>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</si>
  <si>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</si>
  <si>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</si>
  <si>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</si>
  <si>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</si>
  <si>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</si>
  <si>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</si>
  <si>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</si>
  <si>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</si>
  <si>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</si>
  <si>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</si>
  <si>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</si>
  <si>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</si>
  <si>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</si>
  <si>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</si>
  <si>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</si>
  <si>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</si>
  <si>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</si>
  <si>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</si>
  <si>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</si>
  <si>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</si>
  <si>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</si>
  <si>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</si>
  <si>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</si>
  <si>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</si>
  <si>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</si>
  <si>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</si>
  <si>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</si>
  <si>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</si>
  <si>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</si>
  <si>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</si>
  <si>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</si>
  <si>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</si>
  <si>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</si>
  <si>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</si>
  <si>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</si>
  <si>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</si>
  <si>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</si>
  <si>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</si>
  <si>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</si>
  <si>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</si>
  <si>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</si>
  <si>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</si>
  <si>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</si>
  <si>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</si>
  <si>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</si>
  <si>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</si>
  <si>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</si>
  <si>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</si>
  <si>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</si>
  <si>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</si>
  <si>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</si>
  <si>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</si>
  <si>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</si>
  <si>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</si>
  <si>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</si>
  <si>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</si>
  <si>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</si>
  <si>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</si>
  <si>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</si>
  <si>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</si>
  <si>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</si>
  <si>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</si>
  <si>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</si>
  <si>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</si>
  <si>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</si>
  <si>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</si>
  <si>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</si>
  <si>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</si>
  <si>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</si>
  <si>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</si>
  <si>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</si>
  <si>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</si>
  <si>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</si>
  <si>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</si>
  <si>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</si>
  <si>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</si>
  <si>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</si>
  <si>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</si>
  <si>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</si>
  <si>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</si>
  <si>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</si>
  <si>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</si>
  <si>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</si>
  <si>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</si>
  <si>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</si>
  <si>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</si>
  <si>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</si>
  <si>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</si>
  <si>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</si>
  <si>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</si>
  <si>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</si>
  <si>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</si>
  <si>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</si>
  <si>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</si>
  <si>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</si>
  <si>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</si>
  <si>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</si>
  <si>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</si>
  <si>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</si>
  <si>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</si>
  <si>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</si>
  <si>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</si>
  <si>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</si>
  <si>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</si>
  <si>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</si>
  <si>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</si>
  <si>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</si>
  <si>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</si>
  <si>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</si>
  <si>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</si>
  <si>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</si>
  <si>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</si>
  <si>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</si>
  <si>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</si>
  <si>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</si>
  <si>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</si>
  <si>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</si>
  <si>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</si>
  <si>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</si>
  <si>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</si>
  <si>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</si>
  <si>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</si>
  <si>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</si>
  <si>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</si>
  <si>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</si>
  <si>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</si>
  <si>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</si>
  <si>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</si>
  <si>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</si>
  <si>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</si>
  <si>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</si>
  <si>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</si>
  <si>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</si>
  <si>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</si>
  <si>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</si>
  <si>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</si>
  <si>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</si>
  <si>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</si>
  <si>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</si>
  <si>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</si>
  <si>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</si>
  <si>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</si>
  <si>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</si>
  <si>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</si>
  <si>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</si>
  <si>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</si>
  <si>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</si>
  <si>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</si>
  <si>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</si>
  <si>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</si>
  <si>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</si>
  <si>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</si>
  <si>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</si>
  <si>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</si>
  <si>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</si>
  <si>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</si>
  <si>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</si>
  <si>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</si>
  <si>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</si>
  <si>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</si>
  <si>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</si>
  <si>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</si>
  <si>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</si>
  <si>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</si>
  <si>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</si>
  <si>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</si>
  <si>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</si>
  <si>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</si>
  <si>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</si>
  <si>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</si>
  <si>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</si>
  <si>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</si>
  <si>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</si>
  <si>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</si>
  <si>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</si>
  <si>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</si>
  <si>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</si>
  <si>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</si>
  <si>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</si>
  <si>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</si>
  <si>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</si>
  <si>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</si>
  <si>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</si>
  <si>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</si>
  <si>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</si>
  <si>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</si>
  <si>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</si>
  <si>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</si>
  <si>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</si>
  <si>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</si>
  <si>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</si>
  <si>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</si>
  <si>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</si>
  <si>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</si>
  <si>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</si>
  <si>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</si>
  <si>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</si>
  <si>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</si>
  <si>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</si>
  <si>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</si>
  <si>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</si>
  <si>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</si>
  <si>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</si>
  <si>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</si>
  <si>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</si>
  <si>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</si>
  <si>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</si>
  <si>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</si>
  <si>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</si>
  <si>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</si>
  <si>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</si>
  <si>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</si>
  <si>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</si>
  <si>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</si>
  <si>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</si>
  <si>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</si>
  <si>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</si>
  <si>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</si>
  <si>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</si>
  <si>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</si>
  <si>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</si>
  <si>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</si>
  <si>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</si>
  <si>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</si>
  <si>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</si>
  <si>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</si>
  <si>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</si>
  <si>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</si>
  <si>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</si>
  <si>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</si>
  <si>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</si>
  <si>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</si>
  <si>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</si>
  <si>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</si>
  <si>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</si>
  <si>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</si>
  <si>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</si>
  <si>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</si>
  <si>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</si>
  <si>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</si>
  <si>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</si>
  <si>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</si>
  <si>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</si>
  <si>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</si>
  <si>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</si>
  <si>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</si>
  <si>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</si>
  <si>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</si>
  <si>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</si>
  <si>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</si>
  <si>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</si>
  <si>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</si>
  <si>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</si>
  <si>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</si>
  <si>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</si>
  <si>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</si>
  <si>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</si>
  <si>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</si>
  <si>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</si>
  <si>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</si>
  <si>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</si>
  <si>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</si>
  <si>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</si>
  <si>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</si>
  <si>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</si>
  <si>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</si>
  <si>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</si>
  <si>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</si>
  <si>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</si>
  <si>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</si>
  <si>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</si>
  <si>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</si>
  <si>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</si>
  <si>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</si>
  <si>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</si>
  <si>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</si>
  <si>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</si>
  <si>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</si>
  <si>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</si>
  <si>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</si>
  <si>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</si>
  <si>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</si>
  <si>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</si>
  <si>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</si>
  <si>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</si>
  <si>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</si>
  <si>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</si>
  <si>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</si>
  <si>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</si>
  <si>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</si>
  <si>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</si>
  <si>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</si>
  <si>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</si>
  <si>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</si>
  <si>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</si>
  <si>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</si>
  <si>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</si>
  <si>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</si>
  <si>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</si>
  <si>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</si>
  <si>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</si>
  <si>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</si>
  <si>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</si>
  <si>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</si>
  <si>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</si>
  <si>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</si>
  <si>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</si>
  <si>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</si>
  <si>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</si>
  <si>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</si>
  <si>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</si>
  <si>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</si>
  <si>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</si>
  <si>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</si>
  <si>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</si>
  <si>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</si>
  <si>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</si>
  <si>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</si>
  <si>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</si>
  <si>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</si>
  <si>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</si>
  <si>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</si>
  <si>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</si>
  <si>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</si>
  <si>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</si>
  <si>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</si>
  <si>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</si>
  <si>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</si>
  <si>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</si>
  <si>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</si>
  <si>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</si>
  <si>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</si>
  <si>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</si>
  <si>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</si>
  <si>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</si>
  <si>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</si>
  <si>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</si>
  <si>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</si>
  <si>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</si>
  <si>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</si>
  <si>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</si>
  <si>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</si>
  <si>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</si>
  <si>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</si>
  <si>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</si>
  <si>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</si>
  <si>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</si>
  <si>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</si>
  <si>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</si>
  <si>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</si>
  <si>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</si>
  <si>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</si>
  <si>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</si>
  <si>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</si>
  <si>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</si>
  <si>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</si>
  <si>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</si>
  <si>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</si>
  <si>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</si>
  <si>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</si>
  <si>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</si>
  <si>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</si>
  <si>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</si>
  <si>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</si>
  <si>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</si>
  <si>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</si>
  <si>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</si>
  <si>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</si>
  <si>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</si>
  <si>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</si>
  <si>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</si>
  <si>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</si>
  <si>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</si>
  <si>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</si>
  <si>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</si>
  <si>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</si>
  <si>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</si>
  <si>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</si>
  <si>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</si>
  <si>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</si>
  <si>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</si>
  <si>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</si>
  <si>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</si>
  <si>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</si>
  <si>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</si>
  <si>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</si>
  <si>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</si>
  <si>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</si>
  <si>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</si>
  <si>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</si>
  <si>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</si>
  <si>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</si>
  <si>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</si>
  <si>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</si>
  <si>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</si>
  <si>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</si>
  <si>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</si>
  <si>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</si>
  <si>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</si>
  <si>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</si>
  <si>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</si>
  <si>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</si>
  <si>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</si>
  <si>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</si>
  <si>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</si>
  <si>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</si>
  <si>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</si>
  <si>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</si>
  <si>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</si>
  <si>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</si>
  <si>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</si>
  <si>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</si>
  <si>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</si>
  <si>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</si>
  <si>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</si>
  <si>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</si>
  <si>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</si>
  <si>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</si>
  <si>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</si>
  <si>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</si>
  <si>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</si>
  <si>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</si>
  <si>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</si>
  <si>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</si>
  <si>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</si>
  <si>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</si>
  <si>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</si>
  <si>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</si>
  <si>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</si>
  <si>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</si>
  <si>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</si>
  <si>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</si>
  <si>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</si>
  <si>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</si>
  <si>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</si>
  <si>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</si>
  <si>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</si>
  <si>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</si>
  <si>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</si>
  <si>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</si>
  <si>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</si>
  <si>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</si>
  <si>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</si>
  <si>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</si>
  <si>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</si>
  <si>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</si>
  <si>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</si>
  <si>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</si>
  <si>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</si>
  <si>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</si>
  <si>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</si>
  <si>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</si>
  <si>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</si>
  <si>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</si>
  <si>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</si>
  <si>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</si>
  <si>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</si>
  <si>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</si>
  <si>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</si>
  <si>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</si>
  <si>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</si>
  <si>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</si>
  <si>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</si>
  <si>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</si>
  <si>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</si>
  <si>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</si>
  <si>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</si>
  <si>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</si>
  <si>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</si>
  <si>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</si>
  <si>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</si>
  <si>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</si>
  <si>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</si>
  <si>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</si>
  <si>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</si>
  <si>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</si>
  <si>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</si>
  <si>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</si>
  <si>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</si>
  <si>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</si>
  <si>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</si>
  <si>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</si>
  <si>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</si>
  <si>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</si>
  <si>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</si>
  <si>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</si>
  <si>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</si>
  <si>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</si>
  <si>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</si>
  <si>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</si>
  <si>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</si>
  <si>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</si>
  <si>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</si>
  <si>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</si>
  <si>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</si>
  <si>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</si>
  <si>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</si>
  <si>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</si>
  <si>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</si>
  <si>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</si>
  <si>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</si>
  <si>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</si>
  <si>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</si>
  <si>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</si>
  <si>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</si>
  <si>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</si>
  <si>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</si>
  <si>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</si>
  <si>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</si>
  <si>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</si>
  <si>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</si>
  <si>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</si>
  <si>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</si>
  <si>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</si>
  <si>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</si>
  <si>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</si>
  <si>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</si>
  <si>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</si>
  <si>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</si>
  <si>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</si>
  <si>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</si>
  <si>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</si>
  <si>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</si>
  <si>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</si>
  <si>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</si>
  <si>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</si>
  <si>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</si>
  <si>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</si>
  <si>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</si>
  <si>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</si>
  <si>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</si>
  <si>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</si>
  <si>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</si>
  <si>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</si>
  <si>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</si>
  <si>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</si>
  <si>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</si>
  <si>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</si>
  <si>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</si>
  <si>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</si>
  <si>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</si>
  <si>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</si>
  <si>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</si>
  <si>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</si>
  <si>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</si>
  <si>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</si>
  <si>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</si>
  <si>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</si>
  <si>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</si>
  <si>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</si>
  <si>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</si>
  <si>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</si>
  <si>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</si>
  <si>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</si>
  <si>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</si>
  <si>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</si>
  <si>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</si>
  <si>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</si>
  <si>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</si>
  <si>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</si>
  <si>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</si>
  <si>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</si>
  <si>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</si>
  <si>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</si>
  <si>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</si>
  <si>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</si>
  <si>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</si>
  <si>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</si>
  <si>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</si>
  <si>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</si>
  <si>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</si>
  <si>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</si>
  <si>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</si>
  <si>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</si>
  <si>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</si>
  <si>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</si>
  <si>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</si>
  <si>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</si>
  <si>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</si>
  <si>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</si>
  <si>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</si>
  <si>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</si>
  <si>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</si>
  <si>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</si>
  <si>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</si>
  <si>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</si>
  <si>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</si>
  <si>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</si>
  <si>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</si>
  <si>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</si>
  <si>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</si>
  <si>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</si>
  <si>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</si>
  <si>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</si>
  <si>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</si>
  <si>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</si>
  <si>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</si>
  <si>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</si>
  <si>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</si>
  <si>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</si>
  <si>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</si>
  <si>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</si>
  <si>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</si>
  <si>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</si>
  <si>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</si>
  <si>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</si>
  <si>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</si>
  <si>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</si>
  <si>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</si>
  <si>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</si>
  <si>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</si>
  <si>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</si>
  <si>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</si>
  <si>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</si>
  <si>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</si>
  <si>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</si>
  <si>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</si>
  <si>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</si>
  <si>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</si>
  <si>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</si>
  <si>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</si>
  <si>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</si>
  <si>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</si>
  <si>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</si>
  <si>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</si>
  <si>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</si>
  <si>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</si>
  <si>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</si>
  <si>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</si>
  <si>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</si>
  <si>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</si>
  <si>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</si>
  <si>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</si>
  <si>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</si>
  <si>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</si>
  <si>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</si>
  <si>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</si>
  <si>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</si>
  <si>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</si>
  <si>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</si>
  <si>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</si>
  <si>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</si>
  <si>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</si>
  <si>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</si>
  <si>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</si>
  <si>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</si>
  <si>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</si>
  <si>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</si>
  <si>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</si>
  <si>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</si>
  <si>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</si>
  <si>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</si>
  <si>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</si>
  <si>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</si>
  <si>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</si>
  <si>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</si>
  <si>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</si>
  <si>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</si>
  <si>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</si>
  <si>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</si>
  <si>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</si>
  <si>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</si>
  <si>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</si>
  <si>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</si>
  <si>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</si>
  <si>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</si>
  <si>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</si>
  <si>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</si>
  <si>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</si>
  <si>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</si>
  <si>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</si>
  <si>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</si>
  <si>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</si>
  <si>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</si>
  <si>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</si>
  <si>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</si>
  <si>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</si>
  <si>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</si>
  <si>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</si>
  <si>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</si>
  <si>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</si>
  <si>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</si>
  <si>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</si>
  <si>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</si>
  <si>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</si>
  <si>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</si>
  <si>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</si>
  <si>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</si>
  <si>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</si>
  <si>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</si>
  <si>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</si>
  <si>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</si>
  <si>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</si>
  <si>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</si>
  <si>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</si>
  <si>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</si>
  <si>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</si>
  <si>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</si>
  <si>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</si>
  <si>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</si>
  <si>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</si>
  <si>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</si>
  <si>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</si>
  <si>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</si>
  <si>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</si>
  <si>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</si>
  <si>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</si>
  <si>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</si>
  <si>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</si>
  <si>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</si>
  <si>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</si>
  <si>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</si>
  <si>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</si>
  <si>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</si>
  <si>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</si>
  <si>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</si>
  <si>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</si>
  <si>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</si>
  <si>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</si>
  <si>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</si>
  <si>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</si>
  <si>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</si>
  <si>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</si>
  <si>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</si>
  <si>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</si>
  <si>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</si>
  <si>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</si>
  <si>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</si>
  <si>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</si>
  <si>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</si>
  <si>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</si>
  <si>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</si>
  <si>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</si>
  <si>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</si>
  <si>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</si>
  <si>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</si>
  <si>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</si>
  <si>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</si>
  <si>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</si>
  <si>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</si>
  <si>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</si>
  <si>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</si>
  <si>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</si>
  <si>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</si>
  <si>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</si>
  <si>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</si>
  <si>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</si>
  <si>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</si>
  <si>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</si>
  <si>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</si>
  <si>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</si>
  <si>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</si>
  <si>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</si>
  <si>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</si>
  <si>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</si>
  <si>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</si>
  <si>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</si>
  <si>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</si>
  <si>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</si>
  <si>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</si>
  <si>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</si>
  <si>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</si>
  <si>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</si>
  <si>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</si>
  <si>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</si>
  <si>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</si>
  <si>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</si>
  <si>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</si>
  <si>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</si>
  <si>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</si>
  <si>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</si>
  <si>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</si>
  <si>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</si>
  <si>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</si>
  <si>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</si>
  <si>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</si>
  <si>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</si>
  <si>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</si>
  <si>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</si>
  <si>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</si>
  <si>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</si>
  <si>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</si>
  <si>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</si>
  <si>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</si>
  <si>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</si>
  <si>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</si>
  <si>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</si>
  <si>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</si>
  <si>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</si>
  <si>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</si>
  <si>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</si>
  <si>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</si>
  <si>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</si>
  <si>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</si>
  <si>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</si>
  <si>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</si>
  <si>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</si>
  <si>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</si>
  <si>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</si>
  <si>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</si>
  <si>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</si>
  <si>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</si>
  <si>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</si>
  <si>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</si>
  <si>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</si>
  <si>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</si>
  <si>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</si>
  <si>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</si>
  <si>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</si>
  <si>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</si>
  <si>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</si>
  <si>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</si>
  <si>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</si>
  <si>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</si>
  <si>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</si>
  <si>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</si>
  <si>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</si>
  <si>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</si>
  <si>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</si>
  <si>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</si>
  <si>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</si>
  <si>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</si>
  <si>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</si>
  <si>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</si>
  <si>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</si>
  <si>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</si>
  <si>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</si>
  <si>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</si>
  <si>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</si>
  <si>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</si>
  <si>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</si>
  <si>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</si>
  <si>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</si>
  <si>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</si>
  <si>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</si>
  <si>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</si>
  <si>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</si>
  <si>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</si>
  <si>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</si>
  <si>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</si>
  <si>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</si>
  <si>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</si>
  <si>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</si>
  <si>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</si>
  <si>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</si>
  <si>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</si>
  <si>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</si>
  <si>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</si>
  <si>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</si>
  <si>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</si>
  <si>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</si>
  <si>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</si>
  <si>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</si>
  <si>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</si>
  <si>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</si>
  <si>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</si>
  <si>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</si>
  <si>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</si>
  <si>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</si>
  <si>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</si>
  <si>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</si>
  <si>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</si>
  <si>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</si>
  <si>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</si>
  <si>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</si>
  <si>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</si>
  <si>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</si>
  <si>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</si>
  <si>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</si>
  <si>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</si>
  <si>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</si>
  <si>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</si>
  <si>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</si>
  <si>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</si>
  <si>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</si>
  <si>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</si>
  <si>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</si>
  <si>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</si>
  <si>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</si>
  <si>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</si>
  <si>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</si>
  <si>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</si>
  <si>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</si>
  <si>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</si>
  <si>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</si>
  <si>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</si>
  <si>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</si>
  <si>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</si>
  <si>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</si>
  <si>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</si>
  <si>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</si>
  <si>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</si>
  <si>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</si>
  <si>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</si>
  <si>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</si>
  <si>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</si>
  <si>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</si>
  <si>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</si>
  <si>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</si>
  <si>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</si>
  <si>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</si>
  <si>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</si>
  <si>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</si>
  <si>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</si>
  <si>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</si>
  <si>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</si>
  <si>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</si>
  <si>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</si>
  <si>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</si>
  <si>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</si>
  <si>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</si>
  <si>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</si>
  <si>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</si>
  <si>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</si>
  <si>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</si>
  <si>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</si>
  <si>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</si>
  <si>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</si>
  <si>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</si>
  <si>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</si>
  <si>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</si>
  <si>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</si>
  <si>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</si>
  <si>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</si>
  <si>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</si>
  <si>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</si>
  <si>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</si>
  <si>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</si>
  <si>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</si>
  <si>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</si>
  <si>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</si>
  <si>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</si>
  <si>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</si>
  <si>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</si>
  <si>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</si>
  <si>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</si>
  <si>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</si>
  <si>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</si>
  <si>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</si>
  <si>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</si>
  <si>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</si>
  <si>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</si>
  <si>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</si>
  <si>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</si>
  <si>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</si>
  <si>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</si>
  <si>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</si>
  <si>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</si>
  <si>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</si>
  <si>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</si>
  <si>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</si>
  <si>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</si>
  <si>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</si>
  <si>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</si>
  <si>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</si>
  <si>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</si>
  <si>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</si>
  <si>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</si>
  <si>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</si>
  <si>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</si>
  <si>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</si>
  <si>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</si>
  <si>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</si>
  <si>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</si>
  <si>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</si>
  <si>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</si>
  <si>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</si>
  <si>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</si>
  <si>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</si>
  <si>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</si>
  <si>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</si>
  <si>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</si>
  <si>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</si>
  <si>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</si>
  <si>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</si>
  <si>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</si>
  <si>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</si>
  <si>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</si>
  <si>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</si>
  <si>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</si>
  <si>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</si>
  <si>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</si>
  <si>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</si>
  <si>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</si>
  <si>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</si>
  <si>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</si>
  <si>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</si>
  <si>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</si>
  <si>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</si>
  <si>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</si>
  <si>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</si>
  <si>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</si>
  <si>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</si>
  <si>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</si>
  <si>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</si>
  <si>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</si>
  <si>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</si>
  <si>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</si>
  <si>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</si>
  <si>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</si>
  <si>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</si>
  <si>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</si>
  <si>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</si>
  <si>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</si>
  <si>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</si>
  <si>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</si>
  <si>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</si>
  <si>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</si>
  <si>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</si>
  <si>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</si>
  <si>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</si>
  <si>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</si>
  <si>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</si>
  <si>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</si>
  <si>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</si>
  <si>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</si>
  <si>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</si>
  <si>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</si>
  <si>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</si>
  <si>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</si>
  <si>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</si>
  <si>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</si>
  <si>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</si>
  <si>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</si>
  <si>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</si>
  <si>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</si>
  <si>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</si>
  <si>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</si>
  <si>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</si>
  <si>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</si>
  <si>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</si>
  <si>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</si>
  <si>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</si>
  <si>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</si>
  <si>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</si>
  <si>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</si>
  <si>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</si>
  <si>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</si>
  <si>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</si>
  <si>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</si>
  <si>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</si>
  <si>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</si>
  <si>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</si>
  <si>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</si>
  <si>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</si>
  <si>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</si>
  <si>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</si>
  <si>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</si>
  <si>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</si>
  <si>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</si>
  <si>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</si>
  <si>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</si>
  <si>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</si>
  <si>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</si>
  <si>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</si>
  <si>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</si>
  <si>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</si>
  <si>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</si>
  <si>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</si>
  <si>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</si>
  <si>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</si>
  <si>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</si>
  <si>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</si>
  <si>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</si>
  <si>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</si>
  <si>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</si>
  <si>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</si>
  <si>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</si>
  <si>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</si>
  <si>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</si>
  <si>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</si>
  <si>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</si>
  <si>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</si>
  <si>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</si>
  <si>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</si>
  <si>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</si>
  <si>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</si>
  <si>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</si>
  <si>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</si>
  <si>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</si>
  <si>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</si>
  <si>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</si>
  <si>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</si>
  <si>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</si>
  <si>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</si>
  <si>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</si>
  <si>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</si>
  <si>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</si>
  <si>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</si>
  <si>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</si>
  <si>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</si>
  <si>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</si>
  <si>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</si>
  <si>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</si>
  <si>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</si>
  <si>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</si>
  <si>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</si>
  <si>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</si>
  <si>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</si>
  <si>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</si>
  <si>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</si>
  <si>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</si>
  <si>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</si>
  <si>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</si>
  <si>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</si>
  <si>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</si>
  <si>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</si>
  <si>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</si>
  <si>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</si>
  <si>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</si>
  <si>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</si>
  <si>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</si>
  <si>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</si>
  <si>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</si>
  <si>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</si>
  <si>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</si>
  <si>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</si>
  <si>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</si>
  <si>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</si>
  <si>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</si>
  <si>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</si>
  <si>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</si>
  <si>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</si>
  <si>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</si>
  <si>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</si>
  <si>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</si>
  <si>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</si>
  <si>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</si>
  <si>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</si>
  <si>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</si>
  <si>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</si>
  <si>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</si>
  <si>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</si>
  <si>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</si>
  <si>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</si>
  <si>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</si>
  <si>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</si>
  <si>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</si>
  <si>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</si>
  <si>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</si>
  <si>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</si>
  <si>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</si>
  <si>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</si>
  <si>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</si>
  <si>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</si>
  <si>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</si>
  <si>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</si>
  <si>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</si>
  <si>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</si>
  <si>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</si>
  <si>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</si>
  <si>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</si>
  <si>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</si>
  <si>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</si>
  <si>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</si>
  <si>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</si>
  <si>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</si>
  <si>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</si>
  <si>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</si>
  <si>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</si>
  <si>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</si>
  <si>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</si>
  <si>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</si>
  <si>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</si>
  <si>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</si>
  <si>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</si>
  <si>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</si>
  <si>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</si>
  <si>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</si>
  <si>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</si>
  <si>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</si>
  <si>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</si>
  <si>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</si>
  <si>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</si>
  <si>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</si>
  <si>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</si>
  <si>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</si>
  <si>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</si>
  <si>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</si>
  <si>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</si>
  <si>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</si>
  <si>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</si>
  <si>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</si>
  <si>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</si>
  <si>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</si>
  <si>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</si>
  <si>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</si>
  <si>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</si>
  <si>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</si>
  <si>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</si>
  <si>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</si>
  <si>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</si>
  <si>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</si>
  <si>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</si>
  <si>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</si>
  <si>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</si>
  <si>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</si>
  <si>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</si>
  <si>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</si>
  <si>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</si>
  <si>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</si>
  <si>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</si>
  <si>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</si>
  <si>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</si>
  <si>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</si>
  <si>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</si>
  <si>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</si>
  <si>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</si>
  <si>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</si>
  <si>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</si>
  <si>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</si>
  <si>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</si>
  <si>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</si>
  <si>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</si>
  <si>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</si>
  <si>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</si>
  <si>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</si>
  <si>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</si>
  <si>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</si>
  <si>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</si>
  <si>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</si>
  <si>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</si>
  <si>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</si>
  <si>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</si>
  <si>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</si>
  <si>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</si>
  <si>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</si>
  <si>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</si>
  <si>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</si>
  <si>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</si>
  <si>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</si>
  <si>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</si>
  <si>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</si>
  <si>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</si>
  <si>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</si>
  <si>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</si>
  <si>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</si>
  <si>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</si>
  <si>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</si>
  <si>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</si>
  <si>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</si>
  <si>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</si>
  <si>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</si>
  <si>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</si>
  <si>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</si>
  <si>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</si>
  <si>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</si>
  <si>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</si>
  <si>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</si>
  <si>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</si>
  <si>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</si>
  <si>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</si>
  <si>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</si>
  <si>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</si>
  <si>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</si>
  <si>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</si>
  <si>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</si>
  <si>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</si>
  <si>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</si>
  <si>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</si>
  <si>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</si>
  <si>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</si>
  <si>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</si>
  <si>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</si>
  <si>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</si>
  <si>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</si>
  <si>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</si>
  <si>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</si>
  <si>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</si>
  <si>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</si>
  <si>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</si>
  <si>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</si>
  <si>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</si>
  <si>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</si>
  <si>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</si>
  <si>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</si>
  <si>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</si>
  <si>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</si>
  <si>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</si>
  <si>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</si>
  <si>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</si>
  <si>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</si>
  <si>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</si>
  <si>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</si>
  <si>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</si>
  <si>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</si>
  <si>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</si>
  <si>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</si>
  <si>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</si>
  <si>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</si>
  <si>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</si>
  <si>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</si>
  <si>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</si>
  <si>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</si>
  <si>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</si>
  <si>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</si>
  <si>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</si>
  <si>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</si>
  <si>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</si>
  <si>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</si>
  <si>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</si>
  <si>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</si>
  <si>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</si>
  <si>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</si>
  <si>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</si>
  <si>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</si>
  <si>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</si>
  <si>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</si>
  <si>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</si>
  <si>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</si>
  <si>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</si>
  <si>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</si>
  <si>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</si>
  <si>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</si>
  <si>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</si>
  <si>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</si>
  <si>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</si>
  <si>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</si>
  <si>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</si>
  <si>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</si>
  <si>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</si>
  <si>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</si>
  <si>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</si>
  <si>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</si>
  <si>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</si>
  <si>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</si>
  <si>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</si>
  <si>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</si>
  <si>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</si>
  <si>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</si>
  <si>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</si>
  <si>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</si>
  <si>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</si>
  <si>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</si>
  <si>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</si>
  <si>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</si>
  <si>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</si>
  <si>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</si>
  <si>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</si>
  <si>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</si>
  <si>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</si>
  <si>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</si>
  <si>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</si>
  <si>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</si>
  <si>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</si>
  <si>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</si>
  <si>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</si>
  <si>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</si>
  <si>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</si>
  <si>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</si>
  <si>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</si>
  <si>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</si>
  <si>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</si>
  <si>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</si>
  <si>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</si>
  <si>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</si>
  <si>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</si>
  <si>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</si>
  <si>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</si>
  <si>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</si>
  <si>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</si>
  <si>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</si>
  <si>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</si>
  <si>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</si>
  <si>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</si>
  <si>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</si>
  <si>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</si>
  <si>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</si>
  <si>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</si>
  <si>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</si>
  <si>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</si>
  <si>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</si>
  <si>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</si>
  <si>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</si>
  <si>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</si>
  <si>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</si>
  <si>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</si>
  <si>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</si>
  <si>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</si>
  <si>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</si>
  <si>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</si>
  <si>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</si>
  <si>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</si>
  <si>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</si>
  <si>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</si>
  <si>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</si>
  <si>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</si>
  <si>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</si>
  <si>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</si>
  <si>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</si>
  <si>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</si>
  <si>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</si>
  <si>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</si>
  <si>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</si>
  <si>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</si>
  <si>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</si>
  <si>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</si>
  <si>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</si>
  <si>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</si>
  <si>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</si>
  <si>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</si>
  <si>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</si>
  <si>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</si>
  <si>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</si>
  <si>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</si>
  <si>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</si>
  <si>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</si>
  <si>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</si>
  <si>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</si>
  <si>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</si>
  <si>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</si>
  <si>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</si>
  <si>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</si>
  <si>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</si>
  <si>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</si>
  <si>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</si>
  <si>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</si>
  <si>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</si>
  <si>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</si>
  <si>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</si>
  <si>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</si>
  <si>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</si>
  <si>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</si>
  <si>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</si>
  <si>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</si>
  <si>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</si>
  <si>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</si>
  <si>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</si>
  <si>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</si>
  <si>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</si>
  <si>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</si>
  <si>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</si>
  <si>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</si>
  <si>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</si>
  <si>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</si>
  <si>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</si>
  <si>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</si>
  <si>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</si>
  <si>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</si>
  <si>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</si>
  <si>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</si>
  <si>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</si>
  <si>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</si>
  <si>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</si>
  <si>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</si>
  <si>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</si>
  <si>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</si>
  <si>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</si>
  <si>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</si>
  <si>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</si>
  <si>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</si>
  <si>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</si>
  <si>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</si>
  <si>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</si>
  <si>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</si>
  <si>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</si>
  <si>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</si>
  <si>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</si>
  <si>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</si>
  <si>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</si>
  <si>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</si>
  <si>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</si>
  <si>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</si>
  <si>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</si>
  <si>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</si>
  <si>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</si>
  <si>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</si>
  <si>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</si>
  <si>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</si>
  <si>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</si>
  <si>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</si>
  <si>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</si>
  <si>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</si>
  <si>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</si>
  <si>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</si>
  <si>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</si>
  <si>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</si>
  <si>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</si>
  <si>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</si>
  <si>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</si>
  <si>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</si>
  <si>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</si>
  <si>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</si>
  <si>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</si>
  <si>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</si>
  <si>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</si>
  <si>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</si>
  <si>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</si>
  <si>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</si>
  <si>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</si>
  <si>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</si>
  <si>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</si>
  <si>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</si>
  <si>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</si>
  <si>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</si>
  <si>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</si>
  <si>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</si>
  <si>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</si>
  <si>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</si>
  <si>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</si>
  <si>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</si>
  <si>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</si>
  <si>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</si>
  <si>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</si>
  <si>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</si>
  <si>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</si>
  <si>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</si>
  <si>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</si>
  <si>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</si>
  <si>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</si>
  <si>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</si>
  <si>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</si>
  <si>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</si>
  <si>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</si>
  <si>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</si>
  <si>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</si>
  <si>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</si>
  <si>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</si>
  <si>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</si>
  <si>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</si>
  <si>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</si>
  <si>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</si>
  <si>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</si>
  <si>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</si>
  <si>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</si>
  <si>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</si>
  <si>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</si>
  <si>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</si>
  <si>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</si>
  <si>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</si>
  <si>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</si>
  <si>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</si>
  <si>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</si>
  <si>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</si>
  <si>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</si>
  <si>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</si>
  <si>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</si>
  <si>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</si>
  <si>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</si>
  <si>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</si>
  <si>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</si>
  <si>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</si>
  <si>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</si>
  <si>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</si>
  <si>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</si>
  <si>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</si>
  <si>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</si>
  <si>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</si>
  <si>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</si>
  <si>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</si>
  <si>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</si>
  <si>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</si>
  <si>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</si>
  <si>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</si>
  <si>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</si>
  <si>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</si>
  <si>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</si>
  <si>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</si>
  <si>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</si>
  <si>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</si>
  <si>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</si>
  <si>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</si>
  <si>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</si>
  <si>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</si>
  <si>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</si>
  <si>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</si>
  <si>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</si>
  <si>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</si>
  <si>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</si>
  <si>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</si>
  <si>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</si>
  <si>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</si>
  <si>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</si>
  <si>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</si>
  <si>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</si>
  <si>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</si>
  <si>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</si>
  <si>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</si>
  <si>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</si>
  <si>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</si>
  <si>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</si>
  <si>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</si>
  <si>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</si>
  <si>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</si>
  <si>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</si>
  <si>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</si>
  <si>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</si>
  <si>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</si>
  <si>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</si>
  <si>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</si>
  <si>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</si>
  <si>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</si>
  <si>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</si>
  <si>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</si>
  <si>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</si>
  <si>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</si>
  <si>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</si>
  <si>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</si>
  <si>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</si>
  <si>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</si>
  <si>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</si>
  <si>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</si>
  <si>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</si>
  <si>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</si>
  <si>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</si>
  <si>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</si>
  <si>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</si>
  <si>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</si>
  <si>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</si>
  <si>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</si>
  <si>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</si>
  <si>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</si>
  <si>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</si>
  <si>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</si>
  <si>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</si>
  <si>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</si>
  <si>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</si>
  <si>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</si>
  <si>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</si>
  <si>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</si>
  <si>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</si>
  <si>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</si>
  <si>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</si>
  <si>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</si>
  <si>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</si>
  <si>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</si>
  <si>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</si>
  <si>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</si>
  <si>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</si>
  <si>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</si>
  <si>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</si>
  <si>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</si>
  <si>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</si>
  <si>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</si>
  <si>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</si>
  <si>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</si>
  <si>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</si>
  <si>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</si>
  <si>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</si>
  <si>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</si>
  <si>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</si>
  <si>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</si>
  <si>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</si>
  <si>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</si>
  <si>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</si>
  <si>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</si>
  <si>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</si>
  <si>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</si>
  <si>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</si>
  <si>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</si>
  <si>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</si>
  <si>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</si>
  <si>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</si>
  <si>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</si>
  <si>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</si>
  <si>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</si>
  <si>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</si>
  <si>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</si>
  <si>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</si>
  <si>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</si>
  <si>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</si>
  <si>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</si>
  <si>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</si>
  <si>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</si>
  <si>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</si>
  <si>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</si>
  <si>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</si>
  <si>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</si>
  <si>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</si>
  <si>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</si>
  <si>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</si>
  <si>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</si>
  <si>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</si>
  <si>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</si>
  <si>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</si>
  <si>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</si>
  <si>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</si>
  <si>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</si>
  <si>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</si>
  <si>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</si>
  <si>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</si>
  <si>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</si>
  <si>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</si>
  <si>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</si>
  <si>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</si>
  <si>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</si>
  <si>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</si>
  <si>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</si>
  <si>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</si>
  <si>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</si>
  <si>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</si>
  <si>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</si>
  <si>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</si>
  <si>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</si>
  <si>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</si>
  <si>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</si>
  <si>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</si>
  <si>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</si>
  <si>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</si>
  <si>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</si>
  <si>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</si>
  <si>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</si>
  <si>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</si>
  <si>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</si>
  <si>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</si>
  <si>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</si>
  <si>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</si>
  <si>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</si>
  <si>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</si>
  <si>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</si>
  <si>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</si>
  <si>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</si>
  <si>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</si>
  <si>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</si>
  <si>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</si>
  <si>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</si>
  <si>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</si>
  <si>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</si>
  <si>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</si>
  <si>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</si>
  <si>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</si>
  <si>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</si>
  <si>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</si>
  <si>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</si>
  <si>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</si>
  <si>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</si>
  <si>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</si>
  <si>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</si>
  <si>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</si>
  <si>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</si>
  <si>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</si>
  <si>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</si>
  <si>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</si>
  <si>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</si>
  <si>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</si>
  <si>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</si>
  <si>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</si>
  <si>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</si>
  <si>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</si>
  <si>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</si>
  <si>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</si>
  <si>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</si>
  <si>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</si>
  <si>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</si>
  <si>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</si>
  <si>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</si>
  <si>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</si>
  <si>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</si>
  <si>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</si>
  <si>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</si>
  <si>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</si>
  <si>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</si>
  <si>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</si>
  <si>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</si>
  <si>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</si>
  <si>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</si>
  <si>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</si>
  <si>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</si>
  <si>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</si>
  <si>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</si>
  <si>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</si>
  <si>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</si>
  <si>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</si>
  <si>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</si>
  <si>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</si>
  <si>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</si>
  <si>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</si>
  <si>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</si>
  <si>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</si>
  <si>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</si>
  <si>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</si>
  <si>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</si>
  <si>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</si>
  <si>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</si>
  <si>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</si>
  <si>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</si>
  <si>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</si>
  <si>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</si>
  <si>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</si>
  <si>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</si>
  <si>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</si>
  <si>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</si>
  <si>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</si>
  <si>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</si>
  <si>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</si>
  <si>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</si>
  <si>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</si>
  <si>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</si>
  <si>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</si>
  <si>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</si>
  <si>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</si>
  <si>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</si>
  <si>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</si>
  <si>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</si>
  <si>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</si>
  <si>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</si>
  <si>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</si>
  <si>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</si>
  <si>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</si>
  <si>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</si>
  <si>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</si>
  <si>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</si>
  <si>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</si>
  <si>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</si>
  <si>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</si>
  <si>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</si>
  <si>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</si>
  <si>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</si>
  <si>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</si>
  <si>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</si>
  <si>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</si>
  <si>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</si>
  <si>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</si>
  <si>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</si>
  <si>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</si>
  <si>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</si>
  <si>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</si>
  <si>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</si>
  <si>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</si>
  <si>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</si>
  <si>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</si>
  <si>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</si>
  <si>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</si>
  <si>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</si>
  <si>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</si>
  <si>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</si>
  <si>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</si>
  <si>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</si>
  <si>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</si>
  <si>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</si>
  <si>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</si>
  <si>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</si>
  <si>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</si>
  <si>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</si>
  <si>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</si>
  <si>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</si>
  <si>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</si>
  <si>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</si>
  <si>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</si>
  <si>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</si>
  <si>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</si>
  <si>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</si>
  <si>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</si>
  <si>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</si>
  <si>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</si>
  <si>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</si>
  <si>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</si>
  <si>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</si>
  <si>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</si>
  <si>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</si>
  <si>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</si>
  <si>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</si>
  <si>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</si>
  <si>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</si>
  <si>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</si>
  <si>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</si>
  <si>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</si>
  <si>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</si>
  <si>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</si>
  <si>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</si>
  <si>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</si>
  <si>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</si>
  <si>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</si>
  <si>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</si>
  <si>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</si>
  <si>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</si>
  <si>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</si>
  <si>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</si>
  <si>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</si>
  <si>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</si>
  <si>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</si>
  <si>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</si>
  <si>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</si>
  <si>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</si>
  <si>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</si>
  <si>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</si>
  <si>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</si>
  <si>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</si>
  <si>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</si>
  <si>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</si>
  <si>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</si>
  <si>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</si>
  <si>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</si>
  <si>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</si>
  <si>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</si>
  <si>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</si>
  <si>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</si>
  <si>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</si>
  <si>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</si>
  <si>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</si>
  <si>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</si>
  <si>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</si>
  <si>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</si>
  <si>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</si>
  <si>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</si>
  <si>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</si>
  <si>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</si>
  <si>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</si>
  <si>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</si>
  <si>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</si>
  <si>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</si>
  <si>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</si>
  <si>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</si>
  <si>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</si>
  <si>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</si>
  <si>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</si>
  <si>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</si>
  <si>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</si>
  <si>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</si>
  <si>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</si>
  <si>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</si>
  <si>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</si>
  <si>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</si>
  <si>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</si>
  <si>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</si>
  <si>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</si>
  <si>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</si>
  <si>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</si>
  <si>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</si>
  <si>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</si>
  <si>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</si>
  <si>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</si>
  <si>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</si>
  <si>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</si>
  <si>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</si>
  <si>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</si>
  <si>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</si>
  <si>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</si>
  <si>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</si>
  <si>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</si>
  <si>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</si>
  <si>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</si>
  <si>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</si>
  <si>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</si>
  <si>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</si>
  <si>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</si>
  <si>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</si>
  <si>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</si>
  <si>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</si>
  <si>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</si>
  <si>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</si>
  <si>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</si>
  <si>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</si>
  <si>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</si>
  <si>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</si>
  <si>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</si>
  <si>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</si>
  <si>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</si>
  <si>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</si>
  <si>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</si>
  <si>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</si>
  <si>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</si>
  <si>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</si>
  <si>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</si>
  <si>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</si>
  <si>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</si>
  <si>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</si>
  <si>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</si>
  <si>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</si>
  <si>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</si>
  <si>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</si>
  <si>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</si>
  <si>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</si>
  <si>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</si>
  <si>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</si>
  <si>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</si>
  <si>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</si>
  <si>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</si>
  <si>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</si>
  <si>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</si>
  <si>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</si>
  <si>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</si>
  <si>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</si>
  <si>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</si>
  <si>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</si>
  <si>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</si>
  <si>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</si>
  <si>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</si>
  <si>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</si>
  <si>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</si>
  <si>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</si>
  <si>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</si>
  <si>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</si>
  <si>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</si>
  <si>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</si>
  <si>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</si>
  <si>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</si>
  <si>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</si>
  <si>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</si>
  <si>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</si>
  <si>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</si>
  <si>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</si>
  <si>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</si>
  <si>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</si>
  <si>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</si>
  <si>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</si>
  <si>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</si>
  <si>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</si>
  <si>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</si>
  <si>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</si>
  <si>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</si>
  <si>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</si>
  <si>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</si>
  <si>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</si>
  <si>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</si>
  <si>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</si>
  <si>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</si>
  <si>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</si>
  <si>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</si>
  <si>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</si>
  <si>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</si>
  <si>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</si>
  <si>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</si>
  <si>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</si>
  <si>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</si>
  <si>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</si>
  <si>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</si>
  <si>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</si>
  <si>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</si>
  <si>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</si>
  <si>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</si>
  <si>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</si>
  <si>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</si>
  <si>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</si>
  <si>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</si>
  <si>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</si>
  <si>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</si>
  <si>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</si>
  <si>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</si>
  <si>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</si>
  <si>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</si>
  <si>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</si>
  <si>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</si>
  <si>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</si>
  <si>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</si>
  <si>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</si>
  <si>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</si>
  <si>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</si>
  <si>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</si>
  <si>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</si>
  <si>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</si>
  <si>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</si>
  <si>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</si>
  <si>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</si>
  <si>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</si>
  <si>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</si>
  <si>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</si>
  <si>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</si>
  <si>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</si>
  <si>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</si>
  <si>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</si>
  <si>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</si>
  <si>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</si>
  <si>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</si>
  <si>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</si>
  <si>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</si>
  <si>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</si>
  <si>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</si>
  <si>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</si>
  <si>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</si>
  <si>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</si>
  <si>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</si>
  <si>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</si>
  <si>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</si>
  <si>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</si>
  <si>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</si>
  <si>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</si>
  <si>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</si>
  <si>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</si>
  <si>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</si>
  <si>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</si>
  <si>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</si>
  <si>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</si>
  <si>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</si>
  <si>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</si>
  <si>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</si>
  <si>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</si>
  <si>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</si>
  <si>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</si>
  <si>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</si>
  <si>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</si>
  <si>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</si>
  <si>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</si>
  <si>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</si>
  <si>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</si>
  <si>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</si>
  <si>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</si>
  <si>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</si>
  <si>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</si>
  <si>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</si>
  <si>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</si>
  <si>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</si>
  <si>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</si>
  <si>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</si>
  <si>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</si>
  <si>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</si>
  <si>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</si>
  <si>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</si>
  <si>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</si>
  <si>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</si>
  <si>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</si>
  <si>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</si>
  <si>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</si>
  <si>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</si>
  <si>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</si>
  <si>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</si>
  <si>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</si>
  <si>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</si>
  <si>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</si>
  <si>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</si>
  <si>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</si>
  <si>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</si>
  <si>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</si>
  <si>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</si>
  <si>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</si>
  <si>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</si>
  <si>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</si>
  <si>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</si>
  <si>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</si>
  <si>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</si>
  <si>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</si>
  <si>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</si>
  <si>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</si>
  <si>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</si>
  <si>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</si>
  <si>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</si>
  <si>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</si>
  <si>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</si>
  <si>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</si>
  <si>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</si>
  <si>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</si>
  <si>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</si>
  <si>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</si>
  <si>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</si>
  <si>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</si>
  <si>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</si>
  <si>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</si>
  <si>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</si>
  <si>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</si>
  <si>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</si>
  <si>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</si>
  <si>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</si>
  <si>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</si>
  <si>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</si>
  <si>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</si>
  <si>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</si>
  <si>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</si>
  <si>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</si>
  <si>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</si>
  <si>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</si>
  <si>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</si>
  <si>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</si>
  <si>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</si>
  <si>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</si>
  <si>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</si>
  <si>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</si>
  <si>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</si>
  <si>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</si>
  <si>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</si>
  <si>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</si>
  <si>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</si>
  <si>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</si>
  <si>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</si>
  <si>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</si>
  <si>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</si>
  <si>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</si>
  <si>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</si>
  <si>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</si>
  <si>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</si>
  <si>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</si>
  <si>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</si>
  <si>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</si>
  <si>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</si>
  <si>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</si>
  <si>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</si>
  <si>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</si>
  <si>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</si>
  <si>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</si>
  <si>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</si>
  <si>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</si>
  <si>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</si>
  <si>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</si>
  <si>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</si>
  <si>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</si>
  <si>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</si>
  <si>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</si>
  <si>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</si>
  <si>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</si>
  <si>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</si>
  <si>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</si>
  <si>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</si>
  <si>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</si>
  <si>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</si>
  <si>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</si>
  <si>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</si>
  <si>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</si>
  <si>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</si>
  <si>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</si>
  <si>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</si>
  <si>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</si>
  <si>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</si>
  <si>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</si>
  <si>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</si>
  <si>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</si>
  <si>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</si>
  <si>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</si>
  <si>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</si>
  <si>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</si>
  <si>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</si>
  <si>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</si>
  <si>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</si>
  <si>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</si>
  <si>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</si>
  <si>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</si>
  <si>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</si>
  <si>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</si>
  <si>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</si>
  <si>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</si>
  <si>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</si>
  <si>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</si>
  <si>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</si>
  <si>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</si>
  <si>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</si>
  <si>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</si>
  <si>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</si>
  <si>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</si>
  <si>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</si>
  <si>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</si>
  <si>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</si>
  <si>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</si>
  <si>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</si>
  <si>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</si>
  <si>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</si>
  <si>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</si>
  <si>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</si>
  <si>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</si>
  <si>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</si>
  <si>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</si>
  <si>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</si>
  <si>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</si>
  <si>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</si>
  <si>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</si>
  <si>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</si>
  <si>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</si>
  <si>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</si>
  <si>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</si>
  <si>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</si>
  <si>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</si>
  <si>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</si>
  <si>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</si>
  <si>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</si>
  <si>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</si>
  <si>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</si>
  <si>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</si>
  <si>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</si>
  <si>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</si>
  <si>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</si>
  <si>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</si>
  <si>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</si>
  <si>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</si>
  <si>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</si>
  <si>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</si>
  <si>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</si>
  <si>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</si>
  <si>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</si>
  <si>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</si>
  <si>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</si>
  <si>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</si>
  <si>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</si>
  <si>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</si>
  <si>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</si>
  <si>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</si>
  <si>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</si>
  <si>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</si>
  <si>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</si>
  <si>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</si>
  <si>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</si>
  <si>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</si>
  <si>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</si>
  <si>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</si>
  <si>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</si>
  <si>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</si>
  <si>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</si>
  <si>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</si>
  <si>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</si>
  <si>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</si>
  <si>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</si>
  <si>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</si>
  <si>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</si>
  <si>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</si>
  <si>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</si>
  <si>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</si>
  <si>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</si>
  <si>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</si>
  <si>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</si>
  <si>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</si>
  <si>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</si>
  <si>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</si>
  <si>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</si>
  <si>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</si>
  <si>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</si>
  <si>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</si>
  <si>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</si>
  <si>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</si>
  <si>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</si>
  <si>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</si>
  <si>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</si>
  <si>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</si>
  <si>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</si>
  <si>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</si>
  <si>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</si>
  <si>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</si>
  <si>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</si>
  <si>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</si>
  <si>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</si>
  <si>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</si>
  <si>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</si>
  <si>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</si>
  <si>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</si>
  <si>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</si>
  <si>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</si>
  <si>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</si>
  <si>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</si>
  <si>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</si>
  <si>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</si>
  <si>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</si>
  <si>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</si>
  <si>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</si>
  <si>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</si>
  <si>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</si>
  <si>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</si>
  <si>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</si>
  <si>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</si>
  <si>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</si>
  <si>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</si>
  <si>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</si>
  <si>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</si>
  <si>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</si>
  <si>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</si>
  <si>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</si>
  <si>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</si>
  <si>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</si>
  <si>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</si>
  <si>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</si>
  <si>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</si>
  <si>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</si>
  <si>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</si>
  <si>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</si>
  <si>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</si>
  <si>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</si>
  <si>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</si>
  <si>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</si>
  <si>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</si>
  <si>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</si>
  <si>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</si>
  <si>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</si>
  <si>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</si>
  <si>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</si>
  <si>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</si>
  <si>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</si>
  <si>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</si>
  <si>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</si>
  <si>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</si>
  <si>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</si>
  <si>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</si>
  <si>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</si>
  <si>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</si>
  <si>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</si>
  <si>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</si>
  <si>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</si>
  <si>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</si>
  <si>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</si>
  <si>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</si>
  <si>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</si>
  <si>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</si>
  <si>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</si>
  <si>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</si>
  <si>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</si>
  <si>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</si>
  <si>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</si>
  <si>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</si>
  <si>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</si>
  <si>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</si>
  <si>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</si>
  <si>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</si>
  <si>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</si>
  <si>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</si>
  <si>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</si>
  <si>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</si>
  <si>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</si>
  <si>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</si>
  <si>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</si>
  <si>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</si>
  <si>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</si>
  <si>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</si>
  <si>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</si>
  <si>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</si>
  <si>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</si>
  <si>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</si>
  <si>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</si>
  <si>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</si>
  <si>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</si>
  <si>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</si>
  <si>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</si>
  <si>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</si>
  <si>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</si>
  <si>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</si>
  <si>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</si>
  <si>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</si>
  <si>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</si>
  <si>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</si>
  <si>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</si>
  <si>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</si>
  <si>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</si>
  <si>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</si>
  <si>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</si>
  <si>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</si>
  <si>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</si>
  <si>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</si>
  <si>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</si>
  <si>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</si>
  <si>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</si>
  <si>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</si>
  <si>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</si>
  <si>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</si>
  <si>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</si>
  <si>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</si>
  <si>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</si>
  <si>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</si>
  <si>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</si>
  <si>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</si>
  <si>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</si>
  <si>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</si>
  <si>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</si>
  <si>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</si>
  <si>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</si>
  <si>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</si>
  <si>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</si>
  <si>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</si>
  <si>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</si>
  <si>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</si>
  <si>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</si>
  <si>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</si>
  <si>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</si>
  <si>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</si>
  <si>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</si>
  <si>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</si>
  <si>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</si>
  <si>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</si>
  <si>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</si>
  <si>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</si>
  <si>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</si>
  <si>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</si>
  <si>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</si>
  <si>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</si>
  <si>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</si>
  <si>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</si>
  <si>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</si>
  <si>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</si>
  <si>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</si>
  <si>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</si>
  <si>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</si>
  <si>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</si>
  <si>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</si>
  <si>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</si>
  <si>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</si>
  <si>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</si>
  <si>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</si>
  <si>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</si>
  <si>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</si>
  <si>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</si>
  <si>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</si>
  <si>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</si>
  <si>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</si>
  <si>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</si>
  <si>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</si>
  <si>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</si>
  <si>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</si>
  <si>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</si>
  <si>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</si>
  <si>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</si>
  <si>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</si>
  <si>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</si>
  <si>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</si>
  <si>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</si>
  <si>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</si>
  <si>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</si>
  <si>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</si>
  <si>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</si>
  <si>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</si>
  <si>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</si>
  <si>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</si>
  <si>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</si>
  <si>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</si>
  <si>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</si>
  <si>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</si>
  <si>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</si>
  <si>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</si>
  <si>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</si>
  <si>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</si>
  <si>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</si>
  <si>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</si>
  <si>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</si>
  <si>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</si>
  <si>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</si>
  <si>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</si>
  <si>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</si>
  <si>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</si>
  <si>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</si>
  <si>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</si>
  <si>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</si>
  <si>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</si>
  <si>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</si>
  <si>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</si>
  <si>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</si>
  <si>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</si>
  <si>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</si>
  <si>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</si>
  <si>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</si>
  <si>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</si>
  <si>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</si>
  <si>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</si>
  <si>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</si>
  <si>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</si>
  <si>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</si>
  <si>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</si>
  <si>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</si>
  <si>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</si>
  <si>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</si>
  <si>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</si>
  <si>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</si>
  <si>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</si>
  <si>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</si>
  <si>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</si>
  <si>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</si>
  <si>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</si>
  <si>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</si>
  <si>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</si>
  <si>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</si>
  <si>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</si>
  <si>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</si>
  <si>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</si>
  <si>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</si>
  <si>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</si>
  <si>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</si>
  <si>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</si>
  <si>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</si>
  <si>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</si>
  <si>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</si>
  <si>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</si>
  <si>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</si>
  <si>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</si>
  <si>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</si>
  <si>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</si>
  <si>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</si>
  <si>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</si>
  <si>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</si>
  <si>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</si>
  <si>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</si>
  <si>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</si>
  <si>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</si>
  <si>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</si>
  <si>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</si>
  <si>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</si>
  <si>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</si>
  <si>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</si>
  <si>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</si>
  <si>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</si>
  <si>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</si>
  <si>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</si>
  <si>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</si>
  <si>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</si>
  <si>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</si>
  <si>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</si>
  <si>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</si>
  <si>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</si>
  <si>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</si>
  <si>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</si>
  <si>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</si>
  <si>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</si>
  <si>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</si>
  <si>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</si>
  <si>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</si>
  <si>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</si>
  <si>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</si>
  <si>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</si>
  <si>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</si>
  <si>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</si>
  <si>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</si>
  <si>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</si>
  <si>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</si>
  <si>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</si>
  <si>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</si>
  <si>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</si>
  <si>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</si>
  <si>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</si>
  <si>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</si>
  <si>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</si>
  <si>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</si>
  <si>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</si>
  <si>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</si>
  <si>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</si>
  <si>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</si>
  <si>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</si>
  <si>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</si>
  <si>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</si>
  <si>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</si>
  <si>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</si>
  <si>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</si>
  <si>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</si>
  <si>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</si>
  <si>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</si>
  <si>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</si>
  <si>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</si>
  <si>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</si>
  <si>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</si>
  <si>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</si>
  <si>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</si>
  <si>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</si>
  <si>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</si>
  <si>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</si>
  <si>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</si>
  <si>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</si>
  <si>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</si>
  <si>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</si>
  <si>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</si>
  <si>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</si>
  <si>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</si>
  <si>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</si>
  <si>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</si>
  <si>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</si>
  <si>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</si>
  <si>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</si>
  <si>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</si>
  <si>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</si>
  <si>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</si>
  <si>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</si>
  <si>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</si>
  <si>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</si>
  <si>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</si>
  <si>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</si>
  <si>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</si>
  <si>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</si>
  <si>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</si>
  <si>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</si>
  <si>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</si>
  <si>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</si>
  <si>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</si>
  <si>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</si>
  <si>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</si>
  <si>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</si>
  <si>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</si>
  <si>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</si>
  <si>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</si>
  <si>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</si>
  <si>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</si>
  <si>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</si>
  <si>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</si>
  <si>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</si>
  <si>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</si>
  <si>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</si>
  <si>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</si>
  <si>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</si>
  <si>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</si>
  <si>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</si>
  <si>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</si>
  <si>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</si>
  <si>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</si>
  <si>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</si>
  <si>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</si>
  <si>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</si>
  <si>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</si>
  <si>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</si>
  <si>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</si>
  <si>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</si>
  <si>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</si>
  <si>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</si>
  <si>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</si>
  <si>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</si>
  <si>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</si>
  <si>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</si>
  <si>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</si>
  <si>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</si>
  <si>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</si>
  <si>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</si>
  <si>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</si>
  <si>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</si>
  <si>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</si>
  <si>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</si>
  <si>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</si>
  <si>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</si>
  <si>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</si>
  <si>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</si>
  <si>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</si>
  <si>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</si>
  <si>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</si>
  <si>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</si>
  <si>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</si>
  <si>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</si>
  <si>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</si>
  <si>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</si>
  <si>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</si>
  <si>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</si>
  <si>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</si>
  <si>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</si>
  <si>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</si>
  <si>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</si>
  <si>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</si>
  <si>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</si>
  <si>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</si>
  <si>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</si>
  <si>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</si>
  <si>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</si>
  <si>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</si>
  <si>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</si>
  <si>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</si>
  <si>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</si>
  <si>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</si>
  <si>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</si>
  <si>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</si>
  <si>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</si>
  <si>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</si>
  <si>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</si>
  <si>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</si>
  <si>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</si>
  <si>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</si>
  <si>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</si>
  <si>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</si>
  <si>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</si>
  <si>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</si>
  <si>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</si>
  <si>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</si>
  <si>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</si>
  <si>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</si>
  <si>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</si>
  <si>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</si>
  <si>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</si>
  <si>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</si>
  <si>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</si>
  <si>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</si>
  <si>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</si>
  <si>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</si>
  <si>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</si>
  <si>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</si>
  <si>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</si>
  <si>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</si>
  <si>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</si>
  <si>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</si>
  <si>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</si>
  <si>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</si>
  <si>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</si>
  <si>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</si>
  <si>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</si>
  <si>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</si>
  <si>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</si>
  <si>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</si>
  <si>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</si>
  <si>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</si>
  <si>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</si>
  <si>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</si>
  <si>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</si>
  <si>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</si>
  <si>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</si>
  <si>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</si>
  <si>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</si>
  <si>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</si>
  <si>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</si>
  <si>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</si>
  <si>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</si>
  <si>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</si>
  <si>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</si>
  <si>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</si>
  <si>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</si>
  <si>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</si>
  <si>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</si>
  <si>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</si>
  <si>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</si>
  <si>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</si>
  <si>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</si>
  <si>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</si>
  <si>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</si>
  <si>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</si>
  <si>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</si>
  <si>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</si>
  <si>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</si>
  <si>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</si>
  <si>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</si>
  <si>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</si>
  <si>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</si>
  <si>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</si>
  <si>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</si>
  <si>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</si>
  <si>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</si>
  <si>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</si>
  <si>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</si>
  <si>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</si>
  <si>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</si>
  <si>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</si>
  <si>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</si>
  <si>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</si>
  <si>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</si>
  <si>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</si>
  <si>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</si>
  <si>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</si>
  <si>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</si>
  <si>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</si>
  <si>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</si>
  <si>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</si>
  <si>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</si>
  <si>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</si>
  <si>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</si>
  <si>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</si>
  <si>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</si>
  <si>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</si>
  <si>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</si>
  <si>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</si>
  <si>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</si>
  <si>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</si>
  <si>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</si>
  <si>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</si>
  <si>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</si>
  <si>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</si>
  <si>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</si>
  <si>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</si>
  <si>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</si>
  <si>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</si>
  <si>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</si>
  <si>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</si>
  <si>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</si>
  <si>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</si>
  <si>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</si>
  <si>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</si>
  <si>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</si>
  <si>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</si>
  <si>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</si>
  <si>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</si>
  <si>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</si>
  <si>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</si>
  <si>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</si>
  <si>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</si>
  <si>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</si>
  <si>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</si>
  <si>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</si>
  <si>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</si>
  <si>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</si>
  <si>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</si>
  <si>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</si>
  <si>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</si>
  <si>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</si>
  <si>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</si>
  <si>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</si>
  <si>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</si>
  <si>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</si>
  <si>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</si>
  <si>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</si>
  <si>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</si>
  <si>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</si>
  <si>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</si>
  <si>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</si>
  <si>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</si>
  <si>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</si>
  <si>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</si>
  <si>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</si>
  <si>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</si>
  <si>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</si>
  <si>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</si>
  <si>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</si>
  <si>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</si>
  <si>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</si>
  <si>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</si>
  <si>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</si>
  <si>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</si>
  <si>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</si>
  <si>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</si>
  <si>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</si>
  <si>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</si>
  <si>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</si>
  <si>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</si>
  <si>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</si>
  <si>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</si>
  <si>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</si>
  <si>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</si>
  <si>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</si>
  <si>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</si>
  <si>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</si>
  <si>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</si>
  <si>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</si>
  <si>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</si>
  <si>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</si>
  <si>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</si>
  <si>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</si>
  <si>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</si>
  <si>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</si>
  <si>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</si>
  <si>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</si>
  <si>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</si>
  <si>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</si>
  <si>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</si>
  <si>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</si>
  <si>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</si>
  <si>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</si>
  <si>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</si>
  <si>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</si>
  <si>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</si>
  <si>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</si>
  <si>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</si>
  <si>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</si>
  <si>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</si>
  <si>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</si>
  <si>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</si>
  <si>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</si>
  <si>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</si>
  <si>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</si>
  <si>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</si>
  <si>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</si>
  <si>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</si>
  <si>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</si>
  <si>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</si>
  <si>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</si>
  <si>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</si>
  <si>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</si>
  <si>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</si>
  <si>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</si>
  <si>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</si>
  <si>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</si>
  <si>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</si>
  <si>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</si>
  <si>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</si>
  <si>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</si>
  <si>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</si>
  <si>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</si>
  <si>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</si>
  <si>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</si>
  <si>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</si>
  <si>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</si>
  <si>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</si>
  <si>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</si>
  <si>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</si>
  <si>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</si>
  <si>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</si>
  <si>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</si>
  <si>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</si>
  <si>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</si>
  <si>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</si>
  <si>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</si>
  <si>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</si>
  <si>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</si>
  <si>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</si>
  <si>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</si>
  <si>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</si>
  <si>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</si>
  <si>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</si>
  <si>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</si>
  <si>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</si>
  <si>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</si>
  <si>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</si>
  <si>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</si>
  <si>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</si>
  <si>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</si>
  <si>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</si>
  <si>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</si>
  <si>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</si>
  <si>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</si>
  <si>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</si>
  <si>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</si>
  <si>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</si>
  <si>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</si>
  <si>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</si>
  <si>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</si>
  <si>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</si>
  <si>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</si>
  <si>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</si>
  <si>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</si>
  <si>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</si>
  <si>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</si>
  <si>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</si>
  <si>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</si>
  <si>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</si>
  <si>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</si>
  <si>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</si>
  <si>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</si>
  <si>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</si>
  <si>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</si>
  <si>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</si>
  <si>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</si>
  <si>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</si>
  <si>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</si>
  <si>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</si>
  <si>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</si>
  <si>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</si>
  <si>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</si>
  <si>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</si>
  <si>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</si>
  <si>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</si>
  <si>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</si>
  <si>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</si>
  <si>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</si>
  <si>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</si>
  <si>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</si>
  <si>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</si>
  <si>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</si>
  <si>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</si>
  <si>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</si>
  <si>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</si>
  <si>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</si>
  <si>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</si>
  <si>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</si>
  <si>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</si>
  <si>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</si>
  <si>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</si>
  <si>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</si>
  <si>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</si>
  <si>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</si>
  <si>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</si>
  <si>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</si>
  <si>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</si>
  <si>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</si>
  <si>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</si>
  <si>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</si>
  <si>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</si>
  <si>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</si>
  <si>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</si>
  <si>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</si>
  <si>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</si>
  <si>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</si>
  <si>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</si>
  <si>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</si>
  <si>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</si>
  <si>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</si>
  <si>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</si>
  <si>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</si>
  <si>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</si>
  <si>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</si>
  <si>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</si>
  <si>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</si>
  <si>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</si>
  <si>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</si>
  <si>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</si>
  <si>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</si>
  <si>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</si>
  <si>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</si>
  <si>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</si>
  <si>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</si>
  <si>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</si>
  <si>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</si>
  <si>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</si>
  <si>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</si>
  <si>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</si>
  <si>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</si>
  <si>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</si>
  <si>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</si>
  <si>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</si>
  <si>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</si>
  <si>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</si>
  <si>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</si>
  <si>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</si>
  <si>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</si>
  <si>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</si>
  <si>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</si>
  <si>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</si>
  <si>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</si>
  <si>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</si>
  <si>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</si>
  <si>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</si>
  <si>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</si>
  <si>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</si>
  <si>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</si>
  <si>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</si>
  <si>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</si>
  <si>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</si>
  <si>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</si>
  <si>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</si>
  <si>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</si>
  <si>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</si>
  <si>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</si>
  <si>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</si>
  <si>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</si>
  <si>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</si>
  <si>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</si>
  <si>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</si>
  <si>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</si>
  <si>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</si>
  <si>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</si>
  <si>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</si>
  <si>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</si>
  <si>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</si>
  <si>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</si>
  <si>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</si>
  <si>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</si>
  <si>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</si>
  <si>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</si>
  <si>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</si>
  <si>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</si>
  <si>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</si>
  <si>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</si>
  <si>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</si>
  <si>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</si>
  <si>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</si>
  <si>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</si>
  <si>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</si>
  <si>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</si>
  <si>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</si>
  <si>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</si>
  <si>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</si>
  <si>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</si>
  <si>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</si>
  <si>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</si>
  <si>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</si>
  <si>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</si>
  <si>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</si>
  <si>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</si>
  <si>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</si>
  <si>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</si>
  <si>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</si>
  <si>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</si>
  <si>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</si>
  <si>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</si>
  <si>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</si>
  <si>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</si>
  <si>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</si>
  <si>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</si>
  <si>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</si>
  <si>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</si>
  <si>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</si>
  <si>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</si>
  <si>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</si>
  <si>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</si>
  <si>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</si>
  <si>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</si>
  <si>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</si>
  <si>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</si>
  <si>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</si>
  <si>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</si>
  <si>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</si>
  <si>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</si>
  <si>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</si>
  <si>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</si>
  <si>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</si>
  <si>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</si>
  <si>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</si>
  <si>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</si>
  <si>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</si>
  <si>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</si>
  <si>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</si>
  <si>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</si>
  <si>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</si>
  <si>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</si>
  <si>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</si>
  <si>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</si>
  <si>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</si>
  <si>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</si>
  <si>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</si>
  <si>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</si>
  <si>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</si>
  <si>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</si>
  <si>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</si>
  <si>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</si>
  <si>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</si>
  <si>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</si>
  <si>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</si>
  <si>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</si>
  <si>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</si>
  <si>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</si>
  <si>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</si>
  <si>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</si>
  <si>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</si>
  <si>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</si>
  <si>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</si>
  <si>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</si>
  <si>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</si>
  <si>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</si>
  <si>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</si>
  <si>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</si>
  <si>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</si>
  <si>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</si>
  <si>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</si>
  <si>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</si>
  <si>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</si>
  <si>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</si>
  <si>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</si>
  <si>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</si>
  <si>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</si>
  <si>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</si>
  <si>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</si>
  <si>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</si>
  <si>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</si>
  <si>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</si>
  <si>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</si>
  <si>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</si>
  <si>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</si>
  <si>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</si>
  <si>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</si>
  <si>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</si>
  <si>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</si>
  <si>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</si>
  <si>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</si>
  <si>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</si>
  <si>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</si>
  <si>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</si>
  <si>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</si>
  <si>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</si>
  <si>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</si>
  <si>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</si>
  <si>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</si>
  <si>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</si>
  <si>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</si>
  <si>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</si>
  <si>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</si>
  <si>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</si>
  <si>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</si>
  <si>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</si>
  <si>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</si>
  <si>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</si>
  <si>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</si>
  <si>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</si>
  <si>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</si>
  <si>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</si>
  <si>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</si>
  <si>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</si>
  <si>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</si>
  <si>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</si>
  <si>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</si>
  <si>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</si>
  <si>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</si>
  <si>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</si>
  <si>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</si>
  <si>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</si>
  <si>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</si>
  <si>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</si>
  <si>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</si>
  <si>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</si>
  <si>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</si>
  <si>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</si>
  <si>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</si>
  <si>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</si>
  <si>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</si>
  <si>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</si>
  <si>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</si>
  <si>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</si>
  <si>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</si>
  <si>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</si>
  <si>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</si>
  <si>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</si>
  <si>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</si>
  <si>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</si>
  <si>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</si>
  <si>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</si>
  <si>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</si>
  <si>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</si>
  <si>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</si>
  <si>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</si>
  <si>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</si>
  <si>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</si>
  <si>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</si>
  <si>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</si>
  <si>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</si>
  <si>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</si>
  <si>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</si>
  <si>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</si>
  <si>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</si>
  <si>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</si>
  <si>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</si>
  <si>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</si>
  <si>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</si>
  <si>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</si>
  <si>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</si>
  <si>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</si>
  <si>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</si>
  <si>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</si>
  <si>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</si>
  <si>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</si>
  <si>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</si>
  <si>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</si>
  <si>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</si>
  <si>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</si>
  <si>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</si>
  <si>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</si>
  <si>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</si>
  <si>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</si>
  <si>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</si>
  <si>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</si>
  <si>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</si>
  <si>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</si>
  <si>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</si>
  <si>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</si>
  <si>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</si>
  <si>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</si>
  <si>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</si>
  <si>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</si>
  <si>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</si>
  <si>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</si>
  <si>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</si>
  <si>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</si>
  <si>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</si>
  <si>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</si>
  <si>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</si>
  <si>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</si>
  <si>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</si>
  <si>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</si>
  <si>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</si>
  <si>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</si>
  <si>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</si>
  <si>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</si>
  <si>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</si>
  <si>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</si>
  <si>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</si>
  <si>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</si>
  <si>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</si>
  <si>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</si>
  <si>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</si>
  <si>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</si>
  <si>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</si>
  <si>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</si>
  <si>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</si>
  <si>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</si>
  <si>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</si>
  <si>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</si>
  <si>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</si>
  <si>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</si>
  <si>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</si>
  <si>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</si>
  <si>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</si>
  <si>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</si>
  <si>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</si>
  <si>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</si>
  <si>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</si>
  <si>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</si>
  <si>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</si>
  <si>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</si>
  <si>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</si>
  <si>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</si>
  <si>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</si>
  <si>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</si>
  <si>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</si>
  <si>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</si>
  <si>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</si>
  <si>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</si>
  <si>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</si>
  <si>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</si>
  <si>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</si>
  <si>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</si>
  <si>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</si>
  <si>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</si>
  <si>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</si>
  <si>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</si>
  <si>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</si>
  <si>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</si>
  <si>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</si>
  <si>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</si>
  <si>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</si>
  <si>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</si>
  <si>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</si>
  <si>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</si>
  <si>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</si>
  <si>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</si>
  <si>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</si>
  <si>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</si>
  <si>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</si>
  <si>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</si>
  <si>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</si>
  <si>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</si>
  <si>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</si>
  <si>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</si>
  <si>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</si>
  <si>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</si>
  <si>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</si>
  <si>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</si>
  <si>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</si>
  <si>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</si>
  <si>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</si>
  <si>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</si>
  <si>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</si>
  <si>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</si>
  <si>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</si>
  <si>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</si>
  <si>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</si>
  <si>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</si>
  <si>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</si>
  <si>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</si>
  <si>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</si>
  <si>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</si>
  <si>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</si>
  <si>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</si>
  <si>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</si>
  <si>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</si>
  <si>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</si>
  <si>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</si>
  <si>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</si>
  <si>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</si>
  <si>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</si>
  <si>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</si>
  <si>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</si>
  <si>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</si>
  <si>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</si>
  <si>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</si>
  <si>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</si>
  <si>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</si>
  <si>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</si>
  <si>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</si>
  <si>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</si>
  <si>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</si>
  <si>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</si>
  <si>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</si>
  <si>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</si>
  <si>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</si>
  <si>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</si>
  <si>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</si>
  <si>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</si>
  <si>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</si>
  <si>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</si>
  <si>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</si>
  <si>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</si>
  <si>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</si>
  <si>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</si>
  <si>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</si>
  <si>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</si>
  <si>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</si>
  <si>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</si>
  <si>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</si>
  <si>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</si>
  <si>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</si>
  <si>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</si>
  <si>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</si>
  <si>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</si>
  <si>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</si>
  <si>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</si>
  <si>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</si>
  <si>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</si>
  <si>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</si>
  <si>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</si>
  <si>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</si>
  <si>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</si>
  <si>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</si>
  <si>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</si>
  <si>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</si>
  <si>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</si>
  <si>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</si>
  <si>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</si>
  <si>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</si>
  <si>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</si>
  <si>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</si>
  <si>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</si>
  <si>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</si>
  <si>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</si>
  <si>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</si>
  <si>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</si>
  <si>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</si>
  <si>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</si>
  <si>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</si>
  <si>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</si>
  <si>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</si>
  <si>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</si>
  <si>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</si>
  <si>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</si>
  <si>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</si>
  <si>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</si>
  <si>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</si>
  <si>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</si>
  <si>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</si>
  <si>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</si>
  <si>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</si>
  <si>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</si>
  <si>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</si>
  <si>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</si>
  <si>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</si>
  <si>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</si>
  <si>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</si>
  <si>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</si>
  <si>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</si>
  <si>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</si>
  <si>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</si>
  <si>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</si>
  <si>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</si>
  <si>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</si>
  <si>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</si>
  <si>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</si>
  <si>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</si>
  <si>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</si>
  <si>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</si>
  <si>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</si>
  <si>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</si>
  <si>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</si>
  <si>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</si>
  <si>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</si>
  <si>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</si>
  <si>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</si>
  <si>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</si>
  <si>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</si>
  <si>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</si>
  <si>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</si>
  <si>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</si>
  <si>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</si>
  <si>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</si>
  <si>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</si>
  <si>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</si>
  <si>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</si>
  <si>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</si>
  <si>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</si>
  <si>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</si>
  <si>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</si>
  <si>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</si>
  <si>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</si>
  <si>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</si>
  <si>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</si>
  <si>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</si>
  <si>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</si>
  <si>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</si>
  <si>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</si>
  <si>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</si>
  <si>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</si>
  <si>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</si>
  <si>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</si>
  <si>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</si>
  <si>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</si>
  <si>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</si>
  <si>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</si>
  <si>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</si>
  <si>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</si>
  <si>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</si>
  <si>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</si>
  <si>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</si>
  <si>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</si>
  <si>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</si>
  <si>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</si>
  <si>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</si>
  <si>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</si>
  <si>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</si>
  <si>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</si>
  <si>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</si>
  <si>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</si>
  <si>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</si>
  <si>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</si>
  <si>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</si>
  <si>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</si>
  <si>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</si>
  <si>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</si>
  <si>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</si>
  <si>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</si>
  <si>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</si>
  <si>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</si>
  <si>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</si>
  <si>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</si>
  <si>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</si>
  <si>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</si>
  <si>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</si>
  <si>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</si>
  <si>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</si>
  <si>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</si>
  <si>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</si>
  <si>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</si>
  <si>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</si>
  <si>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</si>
  <si>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</si>
  <si>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</si>
  <si>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</si>
  <si>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</si>
  <si>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</si>
  <si>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</si>
  <si>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</si>
  <si>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</si>
  <si>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</si>
  <si>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</si>
  <si>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</si>
  <si>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</si>
  <si>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</si>
  <si>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</si>
  <si>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</si>
  <si>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</si>
  <si>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</si>
  <si>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</si>
  <si>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</si>
  <si>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</si>
  <si>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</si>
  <si>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</si>
  <si>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</si>
  <si>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</si>
  <si>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</si>
  <si>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</si>
  <si>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</si>
  <si>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</si>
  <si>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</si>
  <si>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</si>
  <si>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</si>
  <si>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</si>
  <si>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</si>
  <si>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</si>
  <si>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</si>
  <si>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</si>
  <si>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</si>
  <si>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</si>
  <si>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</si>
  <si>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</si>
  <si>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</si>
  <si>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</si>
  <si>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</si>
  <si>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</si>
  <si>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</si>
  <si>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</si>
  <si>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</si>
  <si>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</si>
  <si>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</si>
  <si>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</si>
  <si>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</si>
  <si>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</si>
  <si>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</si>
  <si>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</si>
  <si>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</si>
  <si>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</si>
  <si>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</si>
  <si>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</si>
  <si>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</si>
  <si>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</si>
  <si>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</si>
  <si>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</si>
  <si>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</si>
  <si>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</si>
  <si>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</si>
  <si>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</si>
  <si>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</si>
  <si>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</si>
  <si>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</si>
  <si>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</si>
  <si>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</si>
  <si>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</si>
  <si>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</si>
  <si>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</si>
  <si>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</si>
  <si>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</si>
  <si>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</si>
  <si>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</si>
  <si>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</si>
  <si>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</si>
  <si>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</si>
  <si>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</si>
  <si>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</si>
  <si>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</si>
  <si>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</si>
  <si>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</si>
  <si>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</si>
  <si>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</si>
  <si>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</si>
  <si>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</si>
  <si>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</si>
  <si>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</si>
  <si>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</si>
  <si>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</si>
  <si>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</si>
  <si>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</si>
  <si>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</si>
  <si>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</si>
  <si>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</si>
  <si>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</si>
  <si>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</si>
  <si>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</si>
  <si>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</si>
  <si>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</si>
  <si>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</si>
  <si>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</si>
  <si>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</si>
  <si>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</si>
  <si>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</si>
  <si>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</si>
  <si>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</si>
  <si>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</si>
  <si>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</si>
  <si>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</si>
  <si>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</si>
  <si>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</si>
  <si>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</si>
  <si>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</si>
  <si>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</si>
  <si>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</si>
  <si>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</si>
  <si>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</si>
  <si>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</si>
  <si>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</si>
  <si>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</si>
  <si>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</si>
  <si>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</si>
  <si>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</si>
  <si>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</si>
  <si>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</si>
  <si>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</si>
  <si>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</si>
  <si>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</si>
  <si>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</si>
  <si>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</si>
  <si>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</si>
  <si>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</si>
  <si>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</si>
  <si>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</si>
  <si>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</si>
  <si>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</si>
  <si>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</si>
  <si>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</si>
  <si>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</si>
  <si>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</si>
  <si>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</si>
  <si>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</si>
  <si>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</si>
  <si>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</si>
  <si>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</si>
  <si>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</si>
  <si>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</si>
  <si>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</si>
  <si>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</si>
  <si>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</si>
  <si>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</si>
  <si>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</si>
  <si>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</si>
  <si>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</si>
  <si>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</si>
  <si>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</si>
  <si>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</si>
  <si>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</si>
  <si>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</si>
  <si>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</si>
  <si>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</si>
  <si>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</si>
  <si>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</si>
  <si>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</si>
  <si>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</si>
  <si>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</si>
  <si>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</si>
  <si>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</si>
  <si>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</si>
  <si>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</si>
  <si>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</si>
  <si>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</si>
  <si>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</si>
  <si>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</si>
  <si>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</si>
  <si>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</si>
  <si>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</si>
  <si>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</si>
  <si>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</si>
  <si>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</si>
  <si>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</si>
  <si>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</si>
  <si>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</si>
  <si>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</si>
  <si>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</si>
  <si>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</si>
  <si>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</si>
  <si>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</si>
  <si>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</si>
  <si>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</si>
  <si>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</si>
  <si>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</si>
  <si>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</si>
  <si>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</si>
  <si>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</si>
  <si>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</si>
  <si>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</si>
  <si>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</si>
  <si>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</si>
  <si>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</si>
  <si>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</si>
  <si>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</si>
  <si>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</si>
  <si>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</si>
  <si>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</si>
  <si>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</si>
  <si>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</si>
  <si>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</si>
  <si>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</si>
  <si>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</si>
  <si>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</si>
  <si>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</si>
  <si>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</si>
  <si>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</si>
  <si>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</si>
  <si>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</si>
  <si>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</si>
  <si>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</si>
  <si>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</si>
  <si>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</si>
  <si>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</si>
  <si>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</si>
  <si>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</si>
  <si>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</si>
  <si>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</si>
  <si>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</si>
  <si>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</si>
  <si>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</si>
  <si>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</si>
  <si>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</si>
  <si>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</si>
  <si>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</si>
  <si>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</si>
  <si>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</si>
  <si>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</si>
  <si>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</si>
  <si>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</si>
  <si>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</si>
  <si>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</si>
  <si>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</si>
  <si>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</si>
  <si>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</si>
  <si>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</si>
  <si>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</si>
  <si>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</si>
  <si>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</si>
  <si>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</si>
  <si>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</si>
  <si>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</si>
  <si>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</si>
  <si>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</si>
  <si>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</si>
  <si>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</si>
  <si>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</si>
  <si>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</si>
  <si>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</si>
  <si>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</si>
  <si>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</si>
  <si>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</si>
  <si>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</si>
  <si>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</si>
  <si>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</si>
  <si>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</si>
  <si>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</si>
  <si>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</si>
  <si>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</si>
  <si>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</si>
  <si>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</si>
  <si>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</si>
  <si>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</si>
  <si>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</si>
  <si>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</si>
  <si>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</si>
  <si>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</si>
  <si>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</si>
  <si>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</si>
  <si>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</si>
  <si>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</si>
  <si>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</si>
  <si>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</si>
  <si>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</si>
  <si>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</si>
  <si>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</si>
  <si>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</si>
  <si>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</si>
  <si>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</si>
  <si>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</si>
  <si>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</si>
  <si>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</si>
  <si>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</si>
  <si>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</si>
  <si>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</si>
  <si>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</si>
  <si>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</si>
  <si>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</si>
  <si>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</si>
  <si>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</si>
  <si>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</si>
  <si>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</si>
  <si>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</si>
  <si>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</si>
  <si>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</si>
  <si>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</si>
  <si>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</si>
  <si>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</si>
  <si>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</si>
  <si>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</si>
  <si>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</si>
  <si>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</si>
  <si>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</si>
  <si>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</si>
  <si>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</si>
  <si>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</si>
  <si>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</si>
  <si>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</si>
  <si>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</si>
  <si>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</si>
  <si>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</si>
  <si>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</si>
  <si>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</si>
  <si>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</si>
  <si>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</si>
  <si>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</si>
  <si>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</si>
  <si>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</si>
  <si>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</si>
  <si>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</si>
  <si>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</si>
  <si>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</si>
  <si>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</si>
  <si>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</si>
  <si>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</si>
  <si>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</si>
  <si>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</si>
  <si>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</si>
  <si>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</si>
  <si>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</si>
  <si>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</si>
  <si>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</si>
  <si>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</si>
  <si>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</si>
  <si>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</si>
  <si>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</si>
  <si>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</si>
  <si>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</si>
  <si>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</si>
  <si>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</si>
  <si>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</si>
  <si>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</si>
  <si>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</si>
  <si>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</si>
  <si>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</si>
  <si>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</si>
  <si>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</si>
  <si>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</si>
  <si>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</si>
  <si>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</si>
  <si>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</si>
  <si>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</si>
  <si>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</si>
  <si>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</si>
  <si>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</si>
  <si>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</si>
  <si>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</si>
  <si>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</si>
  <si>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</si>
  <si>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</si>
  <si>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</si>
  <si>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</si>
  <si>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</si>
  <si>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</si>
  <si>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</si>
  <si>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</si>
  <si>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</si>
  <si>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</si>
  <si>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</si>
  <si>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</si>
  <si>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</si>
  <si>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</si>
  <si>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</si>
  <si>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</si>
  <si>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</si>
  <si>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</si>
  <si>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</si>
  <si>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</si>
  <si>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</si>
  <si>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</si>
  <si>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</si>
  <si>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</si>
  <si>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</si>
  <si>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</si>
  <si>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</si>
  <si>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</si>
  <si>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</si>
  <si>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</si>
  <si>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</si>
  <si>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</si>
  <si>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</si>
  <si>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</si>
  <si>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</si>
  <si>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</si>
  <si>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</si>
  <si>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</si>
  <si>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</si>
  <si>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</si>
  <si>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</si>
  <si>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</si>
  <si>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</si>
  <si>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</si>
  <si>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</si>
  <si>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</si>
  <si>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</si>
  <si>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</si>
  <si>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</si>
  <si>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</si>
  <si>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</si>
  <si>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</si>
  <si>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</si>
  <si>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</si>
  <si>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</si>
  <si>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</si>
  <si>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</si>
  <si>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</si>
  <si>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</si>
  <si>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</si>
  <si>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</si>
  <si>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</si>
  <si>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</si>
  <si>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</si>
  <si>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</si>
  <si>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</si>
  <si>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</si>
  <si>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</si>
  <si>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</si>
  <si>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</si>
  <si>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</si>
  <si>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</si>
  <si>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</si>
  <si>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</si>
  <si>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</si>
  <si>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</si>
  <si>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</si>
  <si>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</si>
  <si>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</si>
  <si>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</si>
  <si>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</si>
  <si>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</si>
  <si>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</si>
  <si>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</si>
  <si>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</si>
  <si>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</si>
  <si>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</si>
  <si>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</si>
  <si>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</si>
  <si>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</si>
  <si>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</si>
  <si>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</si>
  <si>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</si>
  <si>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</si>
  <si>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</si>
  <si>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</si>
  <si>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</si>
  <si>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</si>
  <si>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</si>
  <si>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</si>
  <si>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</si>
  <si>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</si>
  <si>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</si>
  <si>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</si>
  <si>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</si>
  <si>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</si>
  <si>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</si>
  <si>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</si>
  <si>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</si>
  <si>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</si>
  <si>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</si>
  <si>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</si>
  <si>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</si>
  <si>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</si>
  <si>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</si>
  <si>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</si>
  <si>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</si>
  <si>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</si>
  <si>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</si>
  <si>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</si>
  <si>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</si>
  <si>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</si>
  <si>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</si>
  <si>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</si>
  <si>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</si>
  <si>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</si>
  <si>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</si>
  <si>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</si>
  <si>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</si>
  <si>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</si>
  <si>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</si>
  <si>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</si>
  <si>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</si>
  <si>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</si>
  <si>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</si>
  <si>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</si>
  <si>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</si>
  <si>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</si>
  <si>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</si>
  <si>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</si>
  <si>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</si>
  <si>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</si>
  <si>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</si>
  <si>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</si>
  <si>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</si>
  <si>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</si>
  <si>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</si>
  <si>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</si>
  <si>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</si>
  <si>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</si>
  <si>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</si>
  <si>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</si>
  <si>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</si>
  <si>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</si>
  <si>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</si>
  <si>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</si>
  <si>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</si>
  <si>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</si>
  <si>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</si>
  <si>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</si>
  <si>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</si>
  <si>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</si>
  <si>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</si>
  <si>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</si>
  <si>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</si>
  <si>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</si>
  <si>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</si>
  <si>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</si>
  <si>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</si>
  <si>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</si>
  <si>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</si>
  <si>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</si>
  <si>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</si>
  <si>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</si>
  <si>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</si>
  <si>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</si>
  <si>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</si>
  <si>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</si>
  <si>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</si>
  <si>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</si>
  <si>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</si>
  <si>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</si>
  <si>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</si>
  <si>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</si>
  <si>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</si>
  <si>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</si>
  <si>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</si>
  <si>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</si>
  <si>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</si>
  <si>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</si>
  <si>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</si>
  <si>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</si>
  <si>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</si>
  <si>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</si>
  <si>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</si>
  <si>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</si>
  <si>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</si>
  <si>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</si>
  <si>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</si>
  <si>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</si>
  <si>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</si>
  <si>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</si>
  <si>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</si>
  <si>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</si>
  <si>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</si>
  <si>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</si>
  <si>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</si>
  <si>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</si>
  <si>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</si>
  <si>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</si>
  <si>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</si>
  <si>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</si>
  <si>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</si>
  <si>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</si>
  <si>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</si>
  <si>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</si>
  <si>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</si>
  <si>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</si>
  <si>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</si>
  <si>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</si>
  <si>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</si>
  <si>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</si>
  <si>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</si>
  <si>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</si>
  <si>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</si>
  <si>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</si>
  <si>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</si>
  <si>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</si>
  <si>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</si>
  <si>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</si>
  <si>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</si>
  <si>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</si>
  <si>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</si>
  <si>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</si>
  <si>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</si>
  <si>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</si>
  <si>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</si>
  <si>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</si>
  <si>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</si>
  <si>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</si>
  <si>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</si>
  <si>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</si>
  <si>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</si>
  <si>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</si>
  <si>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</si>
  <si>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</si>
  <si>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</si>
  <si>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</si>
  <si>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</si>
  <si>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</si>
  <si>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</si>
  <si>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</si>
  <si>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</si>
  <si>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</si>
  <si>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</si>
  <si>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</si>
  <si>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</si>
  <si>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</si>
  <si>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</si>
  <si>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</si>
  <si>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</si>
  <si>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</si>
  <si>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</si>
  <si>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</si>
  <si>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</si>
  <si>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</si>
  <si>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</si>
  <si>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</si>
  <si>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</si>
  <si>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</si>
  <si>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</si>
  <si>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</si>
  <si>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</si>
  <si>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</si>
  <si>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</si>
  <si>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</si>
  <si>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</si>
  <si>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</si>
  <si>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</si>
  <si>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</si>
  <si>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</si>
  <si>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</si>
  <si>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</si>
  <si>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</si>
  <si>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</si>
  <si>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</si>
  <si>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</si>
  <si>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</si>
  <si>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</si>
  <si>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</si>
  <si>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</si>
  <si>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</si>
  <si>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</si>
  <si>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</si>
  <si>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</si>
  <si>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</si>
  <si>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</si>
  <si>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</si>
  <si>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</si>
  <si>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</si>
  <si>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</si>
  <si>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</si>
  <si>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</si>
  <si>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</si>
  <si>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</si>
  <si>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</si>
  <si>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</si>
  <si>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</si>
  <si>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</si>
  <si>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</si>
  <si>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</si>
  <si>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</si>
  <si>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</si>
  <si>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</si>
  <si>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</si>
  <si>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</si>
  <si>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</si>
  <si>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</si>
  <si>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</si>
  <si>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</si>
  <si>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</si>
  <si>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</si>
  <si>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</si>
  <si>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</si>
  <si>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</si>
  <si>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</si>
  <si>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</si>
  <si>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</si>
  <si>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</si>
  <si>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</si>
  <si>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</si>
  <si>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</si>
  <si>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</si>
  <si>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</si>
  <si>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</si>
  <si>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</si>
  <si>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</si>
  <si>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</si>
  <si>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</si>
  <si>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</si>
  <si>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</si>
  <si>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</si>
  <si>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</si>
  <si>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</si>
  <si>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</si>
  <si>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</si>
  <si>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</si>
  <si>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</si>
  <si>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</si>
  <si>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</si>
  <si>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</si>
  <si>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</si>
  <si>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</si>
  <si>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</si>
  <si>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</si>
  <si>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</si>
  <si>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</si>
  <si>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</si>
  <si>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</si>
  <si>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</si>
  <si>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</si>
  <si>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</si>
  <si>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</si>
  <si>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</si>
  <si>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</si>
  <si>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</si>
  <si>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</si>
  <si>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</si>
  <si>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</si>
  <si>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</si>
  <si>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</si>
  <si>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</si>
  <si>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</si>
  <si>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</si>
  <si>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</si>
  <si>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</si>
  <si>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</si>
  <si>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</si>
  <si>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</si>
  <si>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</si>
  <si>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</si>
  <si>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</si>
  <si>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</si>
  <si>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</si>
  <si>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</si>
  <si>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</si>
  <si>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</si>
  <si>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</si>
  <si>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</si>
  <si>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</si>
  <si>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</si>
  <si>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</si>
  <si>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</si>
  <si>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</si>
  <si>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</si>
  <si>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</si>
  <si>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</si>
  <si>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</si>
  <si>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</si>
  <si>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</si>
  <si>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</si>
  <si>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</si>
  <si>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</si>
  <si>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</si>
  <si>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</si>
  <si>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</si>
  <si>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</si>
  <si>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</si>
  <si>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</si>
  <si>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</si>
  <si>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</si>
  <si>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</si>
  <si>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</si>
  <si>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</si>
  <si>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</si>
  <si>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</si>
  <si>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</si>
  <si>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</si>
  <si>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</si>
  <si>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</si>
  <si>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</si>
  <si>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</si>
  <si>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</si>
  <si>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</si>
  <si>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</si>
  <si>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</si>
  <si>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</si>
  <si>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</si>
  <si>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</si>
  <si>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</si>
  <si>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</si>
  <si>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</si>
  <si>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</si>
  <si>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</si>
  <si>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</si>
  <si>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</si>
  <si>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</si>
  <si>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</si>
  <si>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</si>
  <si>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</si>
  <si>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</si>
  <si>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</si>
  <si>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</si>
  <si>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</si>
  <si>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</si>
  <si>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</si>
  <si>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</si>
  <si>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</si>
  <si>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</si>
  <si>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</si>
  <si>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</si>
  <si>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</si>
  <si>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</si>
  <si>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</si>
  <si>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</si>
  <si>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</si>
  <si>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</si>
  <si>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</si>
  <si>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</si>
  <si>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</si>
  <si>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</si>
  <si>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</si>
  <si>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</si>
  <si>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</si>
  <si>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</si>
  <si>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</si>
  <si>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</si>
  <si>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</si>
  <si>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</si>
  <si>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</si>
  <si>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</si>
  <si>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</si>
  <si>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</si>
  <si>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</si>
  <si>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</si>
  <si>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</si>
  <si>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</si>
  <si>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</si>
  <si>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</si>
  <si>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</si>
  <si>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</si>
  <si>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</si>
  <si>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</si>
  <si>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</si>
  <si>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</si>
  <si>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</si>
  <si>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</si>
  <si>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</si>
  <si>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</si>
  <si>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</si>
  <si>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</si>
  <si>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</si>
  <si>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</si>
  <si>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</si>
  <si>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</si>
  <si>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</si>
  <si>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</si>
  <si>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</si>
  <si>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</si>
  <si>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</si>
  <si>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</si>
  <si>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</si>
  <si>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</si>
  <si>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</si>
  <si>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</si>
  <si>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</si>
  <si>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</si>
  <si>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</si>
  <si>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</si>
  <si>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</si>
  <si>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</si>
  <si>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</si>
  <si>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</si>
  <si>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</si>
  <si>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</si>
  <si>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</si>
  <si>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</si>
  <si>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</si>
  <si>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</si>
  <si>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</si>
  <si>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</si>
  <si>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</si>
  <si>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</si>
  <si>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</si>
  <si>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</si>
  <si>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</si>
  <si>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</si>
  <si>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</si>
  <si>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</si>
  <si>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</si>
  <si>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</si>
  <si>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</si>
  <si>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</si>
  <si>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</si>
  <si>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</si>
  <si>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</si>
  <si>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</si>
  <si>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</si>
  <si>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</si>
  <si>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</si>
  <si>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</si>
  <si>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</si>
  <si>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</si>
  <si>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</si>
  <si>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</si>
  <si>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</si>
  <si>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</si>
  <si>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</si>
  <si>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</si>
  <si>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</si>
  <si>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</si>
  <si>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</si>
  <si>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</si>
  <si>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</si>
  <si>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</si>
  <si>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</si>
  <si>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</si>
  <si>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</si>
  <si>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</si>
  <si>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</si>
  <si>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</si>
  <si>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</si>
  <si>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</si>
  <si>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</si>
  <si>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</si>
  <si>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</si>
  <si>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</si>
  <si>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</si>
  <si>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</si>
  <si>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</si>
  <si>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</si>
  <si>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</si>
  <si>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</si>
  <si>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</si>
  <si>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</si>
  <si>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</si>
  <si>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</si>
  <si>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</si>
  <si>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</si>
  <si>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</si>
  <si>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</si>
  <si>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</si>
  <si>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</si>
  <si>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</si>
  <si>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</si>
  <si>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</si>
  <si>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</si>
  <si>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</si>
  <si>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</si>
  <si>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</si>
  <si>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</si>
  <si>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</si>
  <si>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</si>
  <si>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</si>
  <si>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</si>
  <si>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</si>
  <si>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</si>
  <si>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</si>
  <si>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</si>
  <si>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</si>
  <si>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</si>
  <si>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</si>
  <si>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</si>
  <si>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</si>
  <si>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</si>
  <si>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</si>
  <si>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</si>
  <si>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</si>
  <si>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</si>
  <si>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</si>
  <si>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</si>
  <si>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</si>
  <si>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</si>
  <si>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</si>
  <si>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</si>
  <si>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</si>
  <si>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</si>
  <si>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</si>
  <si>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</si>
  <si>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</si>
  <si>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</si>
  <si>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</si>
  <si>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</si>
  <si>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</si>
  <si>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</si>
  <si>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</si>
  <si>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</si>
  <si>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</si>
  <si>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</si>
  <si>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</si>
  <si>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</si>
  <si>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</si>
  <si>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</si>
  <si>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</si>
  <si>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</si>
  <si>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</si>
  <si>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</si>
  <si>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</si>
  <si>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</si>
  <si>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</si>
  <si>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</si>
  <si>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</si>
  <si>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</si>
  <si>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</si>
  <si>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</si>
  <si>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</si>
  <si>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</si>
  <si>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</si>
  <si>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</si>
  <si>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</si>
  <si>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</si>
  <si>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</si>
  <si>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</si>
  <si>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</si>
  <si>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</si>
  <si>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</si>
  <si>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</si>
  <si>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</si>
  <si>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</si>
  <si>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</si>
  <si>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</si>
  <si>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</si>
  <si>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</si>
  <si>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</si>
  <si>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</si>
  <si>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</si>
  <si>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</si>
  <si>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</si>
  <si>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</si>
  <si>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</si>
  <si>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</si>
  <si>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</si>
  <si>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</si>
  <si>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</si>
  <si>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</si>
  <si>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</si>
  <si>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</si>
  <si>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</si>
  <si>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</si>
  <si>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</si>
  <si>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</si>
  <si>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</si>
  <si>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</si>
  <si>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</si>
  <si>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</si>
  <si>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</si>
  <si>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</si>
  <si>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</si>
  <si>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</si>
  <si>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</si>
  <si>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</si>
  <si>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</si>
  <si>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</si>
  <si>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</si>
  <si>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</si>
  <si>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</si>
  <si>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</si>
  <si>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</si>
  <si>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</si>
  <si>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</si>
  <si>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</si>
  <si>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</si>
  <si>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</si>
  <si>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</si>
  <si>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</si>
  <si>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</si>
  <si>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</si>
  <si>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</si>
  <si>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</si>
  <si>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</si>
  <si>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</si>
  <si>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</si>
  <si>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</si>
  <si>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</si>
  <si>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</si>
  <si>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</si>
  <si>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</si>
  <si>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</si>
  <si>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</si>
  <si>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</si>
  <si>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</si>
  <si>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</si>
  <si>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</si>
  <si>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</si>
  <si>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</si>
  <si>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</si>
  <si>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</si>
  <si>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</si>
  <si>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</si>
  <si>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</si>
  <si>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</si>
  <si>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</si>
  <si>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</si>
  <si>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</si>
  <si>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</si>
  <si>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</si>
  <si>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</si>
  <si>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</si>
  <si>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</si>
  <si>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</si>
  <si>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</si>
  <si>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</si>
  <si>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</si>
  <si>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</si>
  <si>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</si>
  <si>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</si>
  <si>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</si>
  <si>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</si>
  <si>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</si>
  <si>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</si>
  <si>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</si>
  <si>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</si>
  <si>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</si>
  <si>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</si>
  <si>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</si>
  <si>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</si>
  <si>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</si>
  <si>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</si>
  <si>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</si>
  <si>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</si>
  <si>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</si>
  <si>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</si>
  <si>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</si>
  <si>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</si>
  <si>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</si>
  <si>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</si>
  <si>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</si>
  <si>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</si>
  <si>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</si>
  <si>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</si>
  <si>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</si>
  <si>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</si>
  <si>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</si>
  <si>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</si>
  <si>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</si>
  <si>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</si>
  <si>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</si>
  <si>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</si>
  <si>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</si>
  <si>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</si>
  <si>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</si>
  <si>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</si>
  <si>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</si>
  <si>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</si>
  <si>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</si>
  <si>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</si>
  <si>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</si>
  <si>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</si>
  <si>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</si>
  <si>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</si>
  <si>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</si>
  <si>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</si>
  <si>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</si>
  <si>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</si>
  <si>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</si>
  <si>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</si>
  <si>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</si>
  <si>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</si>
  <si>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</si>
  <si>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</si>
  <si>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</si>
  <si>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</si>
  <si>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</si>
  <si>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</si>
  <si>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</si>
  <si>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</si>
  <si>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</si>
  <si>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</si>
  <si>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</si>
  <si>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</si>
  <si>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</si>
  <si>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</si>
  <si>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</si>
  <si>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</si>
  <si>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</si>
  <si>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</si>
  <si>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</si>
  <si>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</si>
  <si>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</si>
  <si>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</si>
  <si>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</si>
  <si>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</si>
  <si>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</si>
  <si>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</si>
  <si>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</si>
  <si>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</si>
  <si>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</si>
  <si>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</si>
  <si>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</si>
  <si>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</si>
  <si>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</si>
  <si>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</si>
  <si>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</si>
  <si>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</si>
  <si>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</si>
  <si>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</si>
  <si>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</si>
  <si>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</si>
  <si>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</si>
  <si>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</si>
  <si>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</si>
  <si>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</si>
  <si>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</si>
  <si>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</si>
  <si>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</si>
  <si>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</si>
  <si>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</si>
  <si>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</si>
  <si>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</si>
  <si>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</si>
  <si>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</si>
  <si>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</si>
  <si>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</si>
  <si>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</si>
  <si>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</si>
  <si>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</si>
  <si>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</si>
  <si>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</si>
  <si>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</si>
  <si>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</si>
  <si>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</si>
  <si>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</si>
  <si>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</si>
  <si>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</si>
  <si>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</si>
  <si>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</si>
  <si>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</si>
  <si>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</si>
  <si>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</si>
  <si>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</si>
  <si>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</si>
  <si>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</si>
  <si>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</si>
  <si>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</si>
  <si>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</si>
  <si>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</si>
  <si>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</si>
  <si>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</si>
  <si>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</si>
  <si>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</si>
  <si>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</si>
  <si>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</si>
  <si>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</si>
  <si>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</si>
  <si>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</si>
  <si>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</si>
  <si>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</si>
  <si>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</si>
  <si>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</si>
  <si>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</si>
  <si>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</si>
  <si>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</si>
  <si>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</si>
  <si>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</si>
  <si>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</si>
  <si>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</si>
  <si>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</si>
  <si>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</si>
  <si>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</si>
  <si>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</si>
  <si>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</si>
  <si>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</si>
  <si>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</si>
  <si>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</si>
  <si>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</si>
  <si>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</si>
  <si>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</si>
  <si>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</si>
  <si>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</si>
  <si>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</si>
  <si>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</si>
  <si>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</si>
  <si>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</si>
  <si>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</si>
  <si>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</si>
  <si>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</si>
  <si>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</si>
  <si>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</si>
  <si>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</si>
  <si>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</si>
  <si>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</si>
  <si>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</si>
  <si>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</si>
  <si>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</si>
  <si>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</si>
  <si>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</si>
  <si>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</si>
  <si>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</si>
  <si>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</si>
  <si>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</si>
  <si>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</si>
  <si>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</si>
  <si>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</si>
  <si>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</si>
  <si>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</si>
  <si>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</si>
  <si>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</si>
  <si>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</si>
  <si>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</si>
  <si>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</si>
  <si>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</si>
  <si>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</si>
  <si>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</si>
  <si>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</si>
  <si>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</si>
  <si>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</si>
  <si>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</si>
  <si>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</si>
  <si>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</si>
  <si>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</si>
  <si>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</si>
  <si>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</si>
  <si>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</si>
  <si>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</si>
  <si>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</si>
  <si>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</si>
  <si>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</si>
  <si>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</si>
  <si>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</si>
  <si>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</si>
  <si>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</si>
  <si>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</si>
  <si>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</si>
  <si>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</si>
  <si>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</si>
  <si>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</si>
  <si>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</si>
  <si>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</si>
  <si>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</si>
  <si>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</si>
  <si>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</si>
  <si>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</si>
  <si>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</si>
  <si>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</si>
  <si>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</si>
  <si>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</si>
  <si>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</si>
  <si>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</si>
  <si>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</si>
  <si>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</si>
  <si>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</si>
  <si>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</si>
  <si>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</si>
  <si>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</si>
  <si>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</si>
  <si>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</si>
  <si>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</si>
  <si>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</si>
  <si>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</si>
  <si>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</si>
  <si>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</si>
  <si>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</si>
  <si>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</si>
  <si>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</si>
  <si>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</si>
  <si>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</si>
  <si>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</si>
  <si>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</si>
  <si>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</si>
  <si>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</si>
  <si>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</si>
  <si>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</si>
  <si>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</si>
  <si>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</si>
  <si>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</si>
  <si>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</si>
  <si>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</si>
  <si>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</si>
  <si>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</si>
  <si>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</si>
  <si>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</si>
  <si>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</si>
  <si>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</si>
  <si>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</si>
  <si>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</si>
  <si>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</si>
  <si>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</si>
  <si>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</si>
  <si>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</si>
  <si>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</si>
  <si>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</si>
  <si>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</si>
  <si>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</si>
  <si>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</si>
  <si>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</si>
  <si>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</si>
  <si>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</si>
  <si>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</si>
  <si>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</si>
  <si>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</si>
  <si>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</si>
  <si>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</si>
  <si>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</si>
  <si>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</si>
  <si>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</si>
  <si>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</si>
  <si>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</si>
  <si>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</si>
  <si>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</si>
  <si>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</si>
  <si>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</si>
  <si>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</si>
  <si>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</si>
  <si>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</si>
  <si>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</si>
  <si>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</si>
  <si>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</si>
  <si>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</si>
  <si>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</si>
  <si>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</si>
  <si>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</si>
  <si>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</si>
  <si>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</si>
  <si>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</si>
  <si>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</si>
  <si>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</si>
  <si>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</si>
  <si>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</si>
  <si>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</si>
  <si>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</si>
  <si>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</si>
  <si>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</si>
  <si>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</si>
  <si>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</si>
  <si>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</si>
  <si>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</si>
  <si>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</si>
  <si>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</si>
  <si>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</si>
  <si>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</si>
  <si>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</si>
  <si>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</si>
  <si>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</si>
  <si>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</si>
  <si>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</si>
  <si>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</si>
  <si>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</si>
  <si>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</si>
  <si>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</si>
  <si>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</si>
  <si>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</si>
  <si>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</si>
  <si>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</si>
  <si>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</si>
  <si>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</si>
  <si>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</si>
  <si>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</si>
  <si>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</si>
  <si>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</si>
  <si>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</si>
  <si>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</si>
  <si>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</si>
  <si>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</si>
  <si>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</si>
  <si>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</si>
  <si>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</si>
  <si>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</si>
  <si>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</si>
  <si>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</si>
  <si>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</si>
  <si>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</si>
  <si>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</si>
  <si>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</si>
  <si>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</si>
  <si>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</si>
  <si>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</si>
  <si>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</si>
  <si>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</si>
  <si>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</si>
  <si>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</si>
  <si>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</si>
  <si>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</si>
  <si>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</si>
  <si>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</si>
  <si>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</si>
  <si>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</si>
  <si>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</si>
  <si>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</si>
  <si>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</si>
  <si>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</si>
  <si>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</si>
  <si>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</si>
  <si>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</si>
  <si>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</si>
  <si>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</si>
  <si>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</si>
  <si>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</si>
  <si>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</si>
  <si>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</si>
  <si>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</si>
  <si>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</si>
  <si>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</si>
  <si>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</si>
  <si>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</si>
  <si>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</si>
  <si>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</si>
  <si>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</si>
  <si>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</si>
  <si>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</si>
  <si>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</si>
  <si>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</si>
  <si>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</si>
  <si>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</si>
  <si>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</si>
  <si>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</si>
  <si>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</si>
  <si>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</si>
  <si>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</si>
  <si>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</si>
  <si>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</si>
  <si>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</si>
  <si>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</si>
  <si>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</si>
  <si>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</si>
  <si>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</si>
  <si>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</si>
  <si>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</si>
  <si>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</si>
  <si>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</si>
  <si>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</si>
  <si>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</si>
  <si>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</si>
  <si>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</si>
  <si>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</si>
  <si>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</si>
  <si>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</si>
  <si>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</si>
  <si>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</si>
  <si>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</si>
  <si>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</si>
  <si>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</si>
  <si>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</si>
  <si>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</si>
  <si>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</si>
  <si>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</si>
  <si>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</si>
  <si>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</si>
  <si>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</si>
  <si>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</si>
  <si>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</si>
  <si>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</si>
  <si>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</si>
  <si>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</si>
  <si>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</si>
  <si>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</si>
  <si>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</si>
  <si>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</si>
  <si>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</si>
  <si>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</si>
  <si>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</si>
  <si>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</si>
  <si>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</si>
  <si>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</si>
  <si>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</si>
  <si>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</si>
  <si>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</si>
  <si>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</si>
  <si>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</si>
  <si>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</si>
  <si>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</si>
  <si>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</si>
  <si>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</si>
  <si>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</si>
  <si>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</si>
  <si>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</si>
  <si>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</si>
  <si>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</si>
  <si>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</si>
  <si>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</si>
  <si>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</si>
  <si>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</si>
  <si>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</si>
  <si>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</si>
  <si>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</si>
  <si>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</si>
  <si>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</si>
  <si>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</si>
  <si>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</si>
  <si>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</si>
  <si>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</si>
  <si>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</si>
  <si>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</si>
  <si>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</si>
  <si>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</si>
  <si>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</si>
  <si>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</si>
  <si>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</si>
  <si>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</si>
  <si>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</si>
  <si>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</si>
  <si>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</si>
  <si>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</si>
  <si>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</si>
  <si>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</si>
  <si>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</si>
  <si>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</si>
  <si>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</si>
  <si>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</si>
  <si>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</si>
  <si>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</si>
  <si>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</si>
  <si>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</si>
  <si>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</si>
  <si>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</si>
  <si>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</si>
  <si>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</si>
  <si>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</si>
  <si>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</si>
  <si>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</si>
  <si>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</si>
  <si>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</si>
  <si>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</si>
  <si>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</si>
  <si>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</si>
  <si>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</si>
  <si>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</si>
  <si>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</si>
  <si>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</si>
  <si>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</si>
  <si>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</si>
  <si>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</si>
  <si>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</si>
  <si>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</si>
  <si>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</si>
  <si>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</si>
  <si>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</si>
  <si>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</si>
  <si>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</si>
  <si>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</si>
  <si>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</si>
  <si>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</si>
  <si>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</si>
  <si>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</si>
  <si>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</si>
  <si>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</si>
  <si>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</si>
  <si>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</si>
  <si>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</si>
  <si>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</si>
  <si>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</si>
  <si>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</si>
  <si>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</si>
  <si>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</si>
  <si>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</si>
  <si>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</si>
  <si>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</si>
  <si>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</si>
  <si>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</si>
  <si>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</si>
  <si>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</si>
  <si>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</si>
  <si>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</si>
  <si>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</si>
  <si>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</si>
  <si>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</si>
  <si>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</si>
  <si>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</si>
  <si>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</si>
  <si>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</si>
  <si>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</si>
  <si>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</si>
  <si>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</si>
  <si>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</si>
  <si>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</si>
  <si>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</si>
  <si>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</si>
  <si>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</si>
  <si>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</si>
  <si>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</si>
  <si>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</si>
  <si>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</si>
  <si>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</si>
  <si>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</si>
  <si>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</si>
  <si>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</si>
  <si>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</si>
  <si>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</si>
  <si>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</si>
  <si>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</si>
  <si>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</si>
  <si>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</si>
  <si>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</si>
  <si>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</si>
  <si>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</si>
  <si>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</si>
  <si>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</si>
  <si>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</si>
  <si>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</si>
  <si>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</si>
  <si>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</si>
  <si>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</si>
  <si>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</si>
  <si>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</si>
  <si>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</si>
  <si>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</si>
  <si>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</si>
  <si>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</si>
  <si>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</si>
  <si>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</si>
  <si>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</si>
  <si>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</si>
  <si>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</si>
  <si>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</si>
  <si>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</si>
  <si>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</si>
  <si>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</si>
  <si>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</si>
  <si>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</si>
  <si>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</si>
  <si>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</si>
  <si>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</si>
  <si>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</si>
  <si>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</si>
  <si>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</si>
  <si>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</si>
  <si>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</si>
  <si>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</si>
  <si>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</si>
  <si>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</si>
  <si>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</si>
  <si>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</si>
  <si>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</si>
  <si>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</si>
  <si>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</si>
  <si>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</si>
  <si>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</si>
  <si>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</si>
  <si>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</si>
  <si>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</si>
  <si>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</si>
  <si>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</si>
  <si>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</si>
  <si>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</si>
  <si>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</si>
  <si>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</si>
  <si>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</si>
  <si>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</si>
  <si>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</si>
  <si>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</si>
  <si>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</si>
  <si>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</si>
  <si>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</si>
  <si>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</si>
  <si>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</si>
  <si>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</si>
  <si>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</si>
  <si>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</si>
  <si>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</si>
  <si>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</si>
  <si>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</si>
  <si>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</si>
  <si>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</si>
  <si>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</si>
  <si>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</si>
  <si>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</si>
  <si>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</si>
  <si>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</si>
  <si>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</si>
  <si>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</si>
  <si>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</si>
  <si>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</si>
  <si>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</si>
  <si>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</si>
  <si>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</si>
  <si>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</si>
  <si>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</si>
  <si>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</si>
  <si>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</si>
  <si>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</si>
  <si>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</si>
  <si>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</si>
  <si>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</si>
  <si>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</si>
  <si>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</si>
  <si>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</si>
  <si>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</si>
  <si>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</si>
  <si>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</si>
  <si>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</si>
  <si>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</si>
  <si>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</si>
  <si>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</si>
  <si>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</si>
  <si>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</si>
  <si>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</si>
  <si>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</si>
  <si>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</si>
  <si>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</si>
  <si>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</si>
  <si>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</si>
  <si>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</si>
  <si>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</si>
  <si>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</si>
  <si>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</si>
  <si>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</si>
  <si>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</si>
  <si>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</si>
  <si>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</si>
  <si>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</si>
  <si>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</si>
  <si>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</si>
  <si>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</si>
  <si>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</si>
  <si>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</si>
  <si>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</si>
  <si>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</si>
  <si>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</si>
  <si>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</si>
  <si>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</si>
  <si>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</si>
  <si>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</si>
  <si>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</si>
  <si>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</si>
  <si>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</si>
  <si>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</si>
  <si>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</si>
  <si>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</si>
  <si>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</si>
  <si>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</si>
  <si>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</si>
  <si>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</si>
  <si>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</si>
  <si>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</si>
  <si>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</si>
  <si>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</si>
  <si>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</si>
  <si>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</si>
  <si>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</si>
  <si>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</si>
  <si>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</si>
  <si>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</si>
  <si>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</si>
  <si>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</si>
  <si>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</si>
  <si>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</si>
  <si>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</si>
  <si>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</si>
  <si>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</si>
  <si>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</si>
  <si>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</si>
  <si>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</si>
  <si>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</si>
  <si>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</si>
  <si>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</si>
  <si>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</si>
  <si>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</si>
  <si>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</si>
  <si>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</si>
  <si>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</si>
  <si>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</si>
  <si>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</si>
  <si>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</si>
  <si>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</si>
  <si>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</si>
  <si>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</si>
  <si>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</si>
  <si>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</si>
  <si>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</si>
  <si>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</si>
  <si>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</si>
  <si>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</si>
  <si>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</si>
  <si>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</si>
  <si>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</si>
  <si>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</si>
  <si>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</si>
  <si>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</si>
  <si>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</si>
  <si>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</si>
  <si>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</si>
  <si>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</si>
  <si>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</si>
  <si>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</si>
  <si>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</si>
  <si>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</si>
  <si>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</si>
  <si>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</si>
  <si>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</si>
  <si>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</si>
  <si>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</si>
  <si>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</si>
  <si>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</si>
  <si>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</si>
  <si>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</si>
  <si>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</si>
  <si>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</si>
  <si>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</si>
  <si>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</si>
  <si>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</si>
  <si>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</si>
  <si>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</si>
  <si>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</si>
  <si>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</si>
  <si>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</si>
  <si>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</si>
  <si>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</si>
  <si>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</si>
  <si>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</si>
  <si>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</si>
  <si>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</si>
  <si>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</si>
  <si>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</si>
  <si>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</si>
  <si>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</si>
  <si>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</si>
  <si>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</si>
  <si>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</si>
  <si>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</si>
  <si>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</si>
  <si>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</si>
  <si>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</si>
  <si>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</si>
  <si>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</si>
  <si>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</si>
  <si>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</si>
  <si>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</si>
  <si>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</si>
  <si>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</si>
  <si>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</si>
  <si>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</si>
  <si>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</si>
  <si>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</si>
  <si>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</si>
  <si>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</si>
  <si>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</si>
  <si>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</si>
  <si>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</si>
  <si>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</si>
  <si>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</si>
  <si>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</si>
  <si>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</si>
  <si>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</si>
  <si>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</si>
  <si>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</si>
  <si>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</si>
  <si>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</si>
  <si>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</si>
  <si>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</si>
  <si>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</si>
  <si>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</si>
  <si>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</si>
  <si>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</si>
  <si>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</si>
  <si>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</si>
  <si>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</si>
  <si>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</si>
  <si>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</si>
  <si>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</si>
  <si>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</si>
  <si>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</si>
  <si>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</si>
  <si>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</si>
  <si>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</si>
  <si>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</si>
  <si>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</si>
  <si>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</si>
  <si>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</si>
  <si>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</si>
  <si>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</si>
  <si>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</si>
  <si>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</si>
  <si>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</si>
  <si>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</si>
  <si>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</si>
  <si>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</si>
  <si>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</si>
  <si>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</si>
  <si>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</si>
  <si>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</si>
  <si>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</si>
  <si>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</si>
  <si>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</si>
  <si>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</si>
  <si>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</si>
  <si>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</si>
  <si>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</si>
  <si>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</si>
  <si>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</si>
  <si>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</si>
  <si>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</si>
  <si>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</si>
  <si>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</si>
  <si>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</si>
  <si>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</si>
  <si>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</si>
  <si>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</si>
  <si>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</si>
  <si>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</si>
  <si>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</si>
  <si>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</si>
  <si>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</si>
  <si>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</si>
  <si>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</si>
  <si>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</si>
  <si>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</si>
  <si>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</si>
  <si>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</si>
  <si>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</si>
  <si>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</si>
  <si>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</si>
  <si>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</si>
  <si>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</si>
  <si>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</si>
  <si>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</si>
  <si>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</si>
  <si>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</si>
  <si>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</si>
  <si>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</si>
  <si>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</si>
  <si>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</si>
  <si>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</si>
  <si>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</si>
  <si>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</si>
  <si>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</si>
  <si>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</si>
  <si>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</si>
  <si>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</si>
  <si>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</si>
  <si>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</si>
  <si>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</si>
  <si>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</si>
  <si>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</si>
  <si>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</si>
  <si>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</si>
  <si>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</si>
  <si>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</si>
  <si>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</si>
  <si>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</si>
  <si>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</si>
  <si>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</si>
  <si>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</si>
  <si>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</si>
  <si>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</si>
  <si>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</si>
  <si>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</si>
  <si>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</si>
  <si>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</si>
  <si>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</si>
  <si>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</si>
  <si>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</si>
  <si>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</si>
  <si>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</si>
  <si>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</si>
  <si>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</si>
  <si>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</si>
  <si>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</si>
  <si>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</si>
  <si>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</si>
  <si>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</si>
  <si>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</si>
  <si>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</si>
  <si>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</si>
  <si>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</si>
  <si>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</si>
  <si>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</si>
  <si>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</si>
  <si>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</si>
  <si>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</si>
  <si>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</si>
  <si>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</si>
  <si>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</si>
  <si>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</si>
  <si>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</si>
  <si>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</si>
  <si>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</si>
  <si>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</si>
  <si>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</si>
  <si>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</si>
  <si>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</si>
  <si>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</si>
  <si>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</si>
  <si>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</si>
  <si>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</si>
  <si>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</si>
  <si>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</si>
  <si>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</si>
  <si>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</si>
  <si>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</si>
  <si>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</si>
  <si>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</si>
  <si>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</si>
  <si>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</si>
  <si>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</si>
  <si>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</si>
  <si>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</si>
  <si>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</si>
  <si>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</si>
  <si>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</si>
  <si>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</si>
  <si>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</si>
  <si>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</si>
  <si>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</si>
  <si>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</si>
  <si>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</si>
  <si>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</si>
  <si>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</si>
  <si>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</si>
  <si>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</si>
  <si>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</si>
  <si>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</si>
  <si>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</si>
  <si>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</si>
  <si>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</si>
  <si>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</si>
  <si>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</si>
  <si>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</si>
  <si>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</si>
  <si>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</si>
  <si>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</si>
  <si>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</si>
  <si>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</si>
  <si>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</si>
  <si>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</si>
  <si>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</si>
  <si>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</si>
  <si>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</si>
  <si>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</si>
  <si>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</si>
  <si>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</si>
  <si>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</si>
  <si>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</si>
  <si>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</si>
  <si>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</si>
  <si>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</si>
  <si>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</si>
  <si>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</si>
  <si>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</si>
  <si>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</si>
  <si>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</si>
  <si>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</si>
  <si>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</si>
  <si>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</si>
  <si>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</si>
  <si>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</si>
  <si>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</si>
  <si>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</si>
  <si>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</si>
  <si>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</si>
  <si>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</si>
  <si>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</si>
  <si>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</si>
  <si>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</si>
  <si>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</si>
  <si>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</si>
  <si>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</si>
  <si>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</si>
  <si>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</si>
  <si>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</si>
  <si>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</si>
  <si>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</si>
  <si>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</si>
  <si>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</si>
  <si>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</si>
  <si>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</si>
  <si>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</si>
  <si>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</si>
  <si>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</si>
  <si>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</si>
  <si>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</si>
  <si>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</si>
  <si>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</si>
  <si>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</si>
  <si>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</si>
  <si>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</si>
  <si>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</si>
  <si>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</si>
  <si>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</si>
  <si>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</si>
  <si>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</si>
  <si>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</si>
  <si>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</si>
  <si>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</si>
  <si>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</si>
  <si>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</si>
  <si>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</si>
  <si>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</si>
  <si>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</si>
  <si>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</si>
  <si>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</si>
  <si>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</si>
  <si>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</si>
  <si>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</si>
  <si>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</si>
  <si>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</si>
  <si>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</si>
  <si>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</si>
  <si>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</si>
  <si>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</si>
  <si>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</si>
  <si>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</si>
  <si>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</si>
  <si>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</si>
  <si>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</si>
  <si>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</si>
  <si>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</si>
  <si>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</si>
  <si>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</si>
  <si>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</si>
  <si>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</si>
  <si>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</si>
  <si>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</si>
  <si>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</si>
  <si>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</si>
  <si>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</si>
  <si>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</si>
  <si>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</si>
  <si>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</si>
  <si>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</si>
  <si>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</si>
  <si>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</si>
  <si>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</si>
  <si>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</si>
  <si>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</si>
  <si>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</si>
  <si>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</si>
  <si>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</si>
  <si>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</si>
  <si>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</si>
  <si>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</si>
  <si>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</si>
  <si>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</si>
  <si>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</si>
  <si>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</si>
  <si>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</si>
  <si>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</si>
  <si>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</si>
  <si>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</si>
  <si>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</si>
  <si>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</si>
  <si>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</si>
  <si>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</si>
  <si>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</si>
  <si>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</si>
  <si>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</si>
  <si>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</si>
  <si>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</si>
  <si>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</si>
  <si>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</si>
  <si>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</si>
  <si>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</si>
  <si>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</si>
  <si>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</si>
  <si>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</si>
  <si>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</si>
  <si>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</si>
  <si>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</si>
  <si>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</si>
  <si>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</si>
  <si>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</si>
  <si>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</si>
  <si>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</si>
  <si>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</si>
  <si>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</si>
  <si>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</si>
  <si>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</si>
  <si>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</si>
  <si>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</si>
  <si>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</si>
  <si>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</si>
  <si>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</si>
  <si>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</si>
  <si>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</si>
  <si>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</si>
  <si>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</si>
  <si>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</si>
  <si>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</si>
  <si>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</si>
  <si>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</si>
  <si>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</si>
  <si>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</si>
  <si>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</si>
  <si>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</si>
  <si>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</si>
  <si>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</si>
  <si>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</si>
  <si>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</si>
  <si>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</si>
  <si>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</si>
  <si>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</si>
  <si>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</si>
  <si>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</si>
  <si>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</si>
  <si>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</si>
  <si>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</si>
  <si>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</si>
  <si>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</si>
  <si>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</si>
  <si>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</si>
  <si>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</si>
  <si>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</si>
  <si>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</si>
  <si>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</si>
  <si>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</si>
  <si>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</si>
  <si>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</si>
  <si>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</si>
  <si>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</si>
  <si>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</si>
  <si>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</si>
  <si>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</si>
  <si>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</si>
  <si>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</si>
  <si>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</si>
  <si>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</si>
  <si>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</si>
  <si>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</si>
  <si>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</si>
  <si>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</si>
  <si>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</si>
  <si>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</si>
  <si>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</si>
  <si>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</si>
  <si>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</si>
  <si>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</si>
  <si>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</si>
  <si>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</si>
  <si>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</si>
  <si>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</si>
  <si>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</si>
  <si>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</si>
  <si>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</si>
  <si>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</si>
  <si>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</si>
  <si>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</si>
  <si>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</si>
  <si>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</si>
  <si>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</si>
  <si>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</si>
  <si>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</si>
  <si>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</si>
  <si>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</si>
  <si>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</si>
  <si>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</si>
  <si>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</si>
  <si>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</si>
  <si>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</si>
  <si>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</si>
  <si>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</si>
  <si>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</si>
  <si>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</si>
  <si>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</si>
  <si>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</si>
  <si>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</si>
  <si>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</si>
  <si>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</si>
  <si>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</si>
  <si>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</si>
  <si>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</si>
  <si>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</si>
  <si>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</si>
  <si>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</si>
  <si>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</si>
  <si>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</si>
  <si>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</si>
  <si>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</si>
  <si>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</si>
  <si>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</si>
  <si>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</si>
  <si>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</si>
  <si>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</si>
  <si>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</si>
  <si>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</si>
  <si>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</si>
  <si>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</si>
  <si>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</si>
  <si>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</si>
  <si>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</si>
  <si>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</si>
  <si>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</si>
  <si>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</si>
  <si>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</si>
  <si>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</si>
  <si>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</si>
  <si>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</si>
  <si>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</si>
  <si>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</si>
  <si>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</si>
  <si>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</si>
  <si>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</si>
  <si>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</si>
  <si>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</si>
  <si>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</si>
  <si>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</si>
  <si>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</si>
  <si>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</si>
  <si>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</si>
  <si>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</si>
  <si>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</si>
  <si>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</si>
  <si>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</si>
  <si>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</si>
  <si>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</si>
  <si>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</si>
  <si>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</si>
  <si>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</si>
  <si>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</si>
  <si>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</si>
  <si>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</si>
  <si>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</si>
  <si>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</si>
  <si>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</si>
  <si>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</si>
  <si>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</si>
  <si>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</si>
  <si>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</si>
  <si>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</si>
  <si>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</si>
  <si>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</si>
  <si>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</si>
  <si>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</si>
  <si>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</si>
  <si>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</si>
  <si>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</si>
  <si>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</si>
  <si>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</si>
  <si>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</si>
  <si>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</si>
  <si>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</si>
  <si>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</si>
  <si>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</si>
  <si>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</si>
  <si>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</si>
  <si>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</si>
  <si>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</si>
  <si>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</si>
  <si>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</si>
  <si>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</si>
  <si>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</si>
  <si>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</si>
  <si>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</si>
  <si>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</si>
  <si>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</si>
  <si>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</si>
  <si>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</si>
  <si>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</si>
  <si>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</si>
  <si>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</si>
  <si>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</si>
  <si>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</si>
  <si>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</si>
  <si>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</si>
  <si>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</si>
  <si>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</si>
  <si>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</si>
  <si>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</si>
  <si>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</si>
  <si>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</si>
  <si>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</si>
  <si>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</si>
  <si>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</si>
  <si>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</si>
  <si>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</si>
  <si>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</si>
  <si>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</si>
  <si>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</si>
  <si>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</si>
  <si>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</si>
  <si>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</si>
  <si>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</si>
  <si>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</si>
  <si>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</si>
  <si>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</si>
  <si>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</si>
  <si>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</si>
  <si>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</si>
  <si>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</si>
  <si>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</si>
  <si>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</si>
  <si>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</si>
  <si>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</si>
  <si>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</si>
  <si>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</si>
  <si>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</si>
  <si>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</si>
  <si>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</si>
  <si>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</si>
  <si>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</si>
  <si>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</si>
  <si>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</si>
  <si>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</si>
  <si>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</si>
  <si>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</si>
  <si>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</si>
  <si>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</si>
  <si>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</si>
  <si>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</si>
  <si>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</si>
  <si>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</si>
  <si>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</si>
  <si>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</si>
  <si>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</si>
  <si>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</si>
  <si>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</si>
  <si>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</si>
  <si>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</si>
  <si>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</si>
  <si>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</si>
  <si>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</si>
  <si>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</si>
  <si>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</si>
  <si>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</si>
  <si>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</si>
  <si>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</si>
  <si>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</si>
  <si>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</si>
  <si>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</si>
  <si>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</si>
  <si>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</si>
  <si>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</si>
  <si>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</si>
  <si>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</si>
  <si>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</si>
  <si>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</si>
  <si>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</si>
  <si>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</si>
  <si>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</si>
  <si>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</si>
  <si>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</si>
  <si>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</si>
  <si>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</si>
  <si>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</si>
  <si>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</si>
  <si>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</si>
  <si>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</si>
  <si>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</si>
  <si>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</si>
  <si>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</si>
  <si>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</si>
  <si>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</si>
  <si>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</si>
  <si>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</si>
  <si>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</si>
  <si>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</si>
  <si>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</si>
  <si>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</si>
  <si>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</si>
  <si>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</si>
  <si>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</si>
  <si>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</si>
  <si>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</si>
  <si>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</si>
  <si>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</si>
  <si>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</si>
  <si>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</si>
  <si>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</si>
  <si>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</si>
  <si>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</si>
  <si>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</si>
  <si>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</si>
  <si>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</si>
  <si>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</si>
  <si>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</si>
  <si>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</si>
  <si>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</si>
  <si>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</si>
  <si>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</si>
  <si>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</si>
  <si>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</si>
  <si>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</si>
  <si>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</si>
  <si>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</si>
  <si>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</si>
  <si>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</si>
  <si>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</si>
  <si>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</si>
  <si>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</si>
  <si>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</si>
  <si>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</si>
  <si>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</si>
  <si>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</si>
  <si>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</si>
  <si>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</si>
  <si>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</si>
  <si>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</si>
  <si>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</si>
  <si>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</si>
  <si>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</si>
  <si>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</si>
  <si>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</si>
  <si>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</si>
  <si>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</si>
  <si>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</si>
  <si>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</si>
  <si>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</si>
  <si>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</si>
  <si>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</si>
  <si>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</si>
  <si>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</si>
  <si>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</si>
  <si>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</si>
  <si>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</si>
  <si>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</si>
  <si>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</si>
  <si>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</si>
  <si>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</si>
  <si>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</si>
  <si>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</si>
  <si>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</si>
  <si>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</si>
  <si>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</si>
  <si>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</si>
  <si>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</si>
  <si>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</si>
  <si>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</si>
  <si>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</si>
  <si>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</si>
  <si>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</si>
  <si>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</si>
  <si>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</si>
  <si>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</si>
  <si>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</si>
  <si>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</si>
  <si>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</si>
  <si>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</si>
  <si>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</si>
  <si>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</si>
  <si>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</si>
  <si>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</si>
  <si>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</si>
  <si>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</si>
  <si>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</si>
  <si>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</si>
  <si>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</si>
  <si>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</si>
  <si>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</si>
  <si>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</si>
  <si>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</si>
  <si>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</si>
  <si>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</si>
  <si>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</si>
  <si>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</si>
  <si>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</si>
  <si>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</si>
  <si>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</si>
  <si>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</si>
  <si>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</si>
  <si>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</si>
  <si>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</si>
  <si>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</si>
  <si>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</si>
  <si>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</si>
  <si>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</si>
  <si>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</si>
  <si>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</si>
  <si>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</si>
  <si>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</si>
  <si>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</si>
  <si>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</si>
  <si>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</si>
  <si>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</si>
  <si>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</si>
  <si>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</si>
  <si>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</si>
  <si>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</si>
  <si>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</si>
  <si>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</si>
  <si>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</si>
  <si>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</si>
  <si>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</si>
  <si>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</si>
  <si>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</si>
  <si>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</si>
  <si>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</si>
  <si>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</si>
  <si>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</si>
  <si>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</si>
  <si>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</si>
  <si>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</si>
  <si>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</si>
  <si>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</si>
  <si>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</si>
  <si>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</si>
  <si>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</si>
  <si>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</si>
  <si>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</si>
  <si>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</si>
  <si>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</si>
  <si>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</si>
  <si>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</si>
  <si>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</si>
  <si>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</si>
  <si>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</si>
  <si>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</si>
  <si>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</si>
  <si>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</si>
  <si>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</si>
  <si>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</si>
  <si>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</si>
  <si>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</si>
  <si>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</si>
  <si>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</si>
  <si>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</si>
  <si>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</si>
  <si>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</si>
  <si>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</si>
  <si>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</si>
  <si>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</si>
  <si>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</si>
  <si>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</si>
  <si>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</si>
  <si>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</si>
  <si>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</si>
  <si>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</si>
  <si>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</si>
  <si>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</si>
  <si>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</si>
  <si>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</si>
  <si>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</si>
  <si>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</si>
  <si>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</si>
  <si>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</si>
  <si>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</si>
  <si>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</si>
  <si>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</si>
  <si>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</si>
  <si>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</si>
  <si>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</si>
  <si>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</si>
  <si>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</si>
  <si>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</si>
  <si>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</si>
  <si>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</si>
  <si>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</si>
  <si>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</si>
  <si>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</si>
  <si>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</si>
  <si>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</si>
  <si>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</si>
  <si>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</si>
  <si>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</si>
  <si>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</si>
  <si>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</si>
  <si>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</si>
  <si>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</si>
  <si>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</si>
  <si>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</si>
  <si>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</si>
  <si>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</si>
  <si>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</si>
  <si>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</si>
  <si>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</si>
  <si>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</si>
  <si>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</si>
  <si>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</si>
  <si>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</si>
  <si>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</si>
  <si>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</si>
  <si>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</si>
  <si>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</si>
  <si>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</si>
  <si>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</si>
  <si>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</si>
  <si>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</si>
  <si>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</si>
  <si>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</si>
  <si>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</si>
  <si>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</si>
  <si>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</si>
  <si>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</si>
  <si>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</si>
  <si>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</si>
  <si>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</si>
  <si>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</si>
  <si>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</si>
  <si>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</si>
  <si>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</si>
  <si>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</si>
  <si>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</si>
  <si>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</si>
  <si>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</si>
  <si>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</si>
  <si>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</si>
  <si>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</si>
  <si>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</si>
  <si>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</si>
  <si>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</si>
  <si>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</si>
  <si>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</si>
  <si>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</si>
  <si>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</si>
  <si>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</si>
  <si>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</si>
  <si>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</si>
  <si>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</si>
  <si>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</si>
  <si>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</si>
  <si>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</si>
  <si>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</si>
  <si>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</si>
  <si>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</si>
  <si>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</si>
  <si>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</si>
  <si>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</si>
  <si>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</si>
  <si>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</si>
  <si>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</si>
  <si>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</si>
  <si>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</si>
  <si>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</si>
  <si>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</si>
  <si>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</si>
  <si>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</si>
  <si>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</si>
  <si>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</si>
  <si>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</si>
  <si>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</si>
  <si>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</si>
  <si>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</si>
  <si>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</si>
  <si>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</si>
  <si>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</si>
  <si>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</si>
  <si>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</si>
  <si>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</si>
  <si>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</si>
  <si>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</si>
  <si>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</si>
  <si>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</si>
  <si>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</si>
  <si>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</si>
  <si>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</si>
  <si>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</si>
  <si>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</si>
  <si>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</si>
  <si>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</si>
  <si>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</si>
  <si>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</si>
  <si>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</si>
  <si>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</si>
  <si>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</si>
  <si>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</si>
  <si>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</si>
  <si>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</si>
  <si>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</si>
  <si>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</si>
  <si>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</si>
  <si>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</si>
  <si>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</si>
  <si>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</si>
  <si>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</si>
  <si>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</si>
  <si>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</si>
  <si>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</si>
  <si>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</si>
  <si>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</si>
  <si>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</si>
  <si>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</si>
  <si>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</si>
  <si>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</si>
  <si>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</si>
  <si>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</si>
  <si>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</si>
  <si>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</si>
  <si>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</si>
  <si>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</si>
  <si>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</si>
  <si>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</si>
  <si>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</si>
  <si>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</si>
  <si>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</si>
  <si>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</si>
  <si>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</si>
  <si>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</si>
  <si>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</si>
  <si>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</si>
  <si>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</si>
  <si>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</si>
  <si>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</si>
  <si>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</si>
  <si>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</si>
  <si>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</si>
  <si>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</si>
  <si>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</si>
  <si>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</si>
  <si>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</si>
  <si>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</si>
  <si>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</si>
  <si>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</si>
  <si>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</si>
  <si>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</si>
  <si>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</si>
  <si>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</si>
  <si>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</si>
  <si>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</si>
  <si>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</si>
  <si>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</si>
  <si>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</si>
  <si>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</si>
  <si>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</si>
  <si>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</si>
  <si>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</si>
  <si>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</si>
  <si>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</si>
  <si>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</si>
  <si>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</si>
  <si>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</si>
  <si>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</si>
  <si>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</si>
  <si>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</si>
  <si>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</si>
  <si>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</si>
  <si>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</si>
  <si>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</si>
  <si>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</si>
  <si>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</si>
  <si>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</si>
  <si>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</si>
  <si>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</si>
  <si>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</si>
  <si>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</si>
  <si>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</si>
  <si>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</si>
  <si>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</si>
  <si>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</si>
  <si>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</si>
  <si>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</si>
  <si>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</si>
  <si>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</si>
  <si>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</si>
  <si>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</si>
  <si>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</si>
  <si>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</si>
  <si>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</si>
  <si>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</si>
  <si>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</si>
  <si>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</si>
  <si>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</si>
  <si>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</si>
  <si>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</si>
  <si>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</si>
  <si>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</si>
  <si>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</si>
  <si>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</si>
  <si>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</si>
  <si>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</si>
  <si>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</si>
  <si>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</si>
  <si>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</si>
  <si>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</si>
  <si>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</si>
  <si>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</si>
  <si>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</si>
  <si>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</si>
  <si>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</si>
  <si>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</si>
  <si>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</si>
  <si>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</si>
  <si>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</si>
  <si>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</si>
  <si>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</si>
  <si>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</si>
  <si>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</si>
  <si>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</si>
  <si>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</si>
  <si>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</si>
  <si>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</si>
  <si>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</si>
  <si>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</si>
  <si>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</si>
  <si>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</si>
  <si>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</si>
  <si>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</si>
  <si>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</si>
  <si>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</si>
  <si>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</si>
  <si>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</si>
  <si>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</si>
  <si>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</si>
  <si>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</si>
  <si>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</si>
  <si>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</si>
  <si>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</si>
  <si>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</si>
  <si>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</si>
  <si>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</si>
  <si>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</si>
  <si>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</si>
  <si>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</si>
  <si>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</si>
  <si>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</si>
  <si>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</si>
  <si>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</si>
  <si>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</si>
  <si>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</si>
  <si>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</si>
  <si>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</si>
  <si>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</si>
  <si>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</si>
  <si>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</si>
  <si>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</si>
  <si>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</si>
  <si>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</si>
  <si>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</si>
  <si>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</si>
  <si>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</si>
  <si>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</si>
  <si>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</si>
  <si>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</si>
  <si>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</si>
  <si>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</si>
  <si>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</si>
  <si>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</si>
  <si>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</si>
  <si>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</si>
  <si>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</si>
  <si>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</si>
  <si>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</si>
  <si>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</si>
  <si>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</si>
  <si>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</si>
  <si>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</si>
  <si>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</si>
  <si>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</si>
  <si>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</si>
  <si>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</si>
  <si>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</si>
  <si>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</si>
  <si>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</si>
  <si>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</si>
  <si>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</si>
  <si>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</si>
  <si>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</si>
  <si>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</si>
  <si>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</si>
  <si>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</si>
  <si>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</si>
  <si>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</si>
  <si>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</si>
  <si>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</si>
  <si>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</si>
  <si>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</si>
  <si>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</si>
  <si>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</si>
  <si>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</si>
  <si>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</si>
  <si>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</si>
  <si>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</si>
  <si>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</si>
  <si>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</si>
  <si>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</si>
  <si>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</si>
  <si>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</si>
  <si>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</si>
  <si>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</si>
  <si>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</si>
  <si>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</si>
  <si>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</si>
  <si>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</si>
  <si>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</si>
  <si>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</si>
  <si>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</si>
  <si>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</si>
  <si>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</si>
  <si>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</si>
  <si>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</si>
  <si>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</si>
  <si>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</si>
  <si>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</si>
  <si>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</si>
  <si>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</si>
  <si>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</si>
  <si>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</si>
  <si>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</si>
  <si>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</si>
  <si>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</si>
  <si>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</si>
  <si>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</si>
  <si>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</si>
  <si>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</si>
  <si>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</si>
  <si>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</si>
  <si>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</si>
  <si>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</si>
  <si>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</si>
  <si>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</si>
  <si>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</si>
  <si>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</si>
  <si>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</si>
  <si>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</si>
  <si>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</si>
  <si>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</si>
  <si>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</si>
  <si>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</si>
  <si>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</si>
  <si>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</si>
  <si>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</si>
  <si>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</si>
  <si>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</si>
  <si>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</si>
  <si>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</si>
  <si>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</si>
  <si>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</si>
  <si>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</si>
  <si>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</si>
  <si>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</si>
  <si>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</si>
  <si>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</si>
  <si>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</si>
  <si>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</si>
  <si>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</si>
  <si>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</si>
  <si>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</si>
  <si>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</si>
  <si>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</si>
  <si>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</si>
  <si>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</si>
  <si>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</si>
  <si>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</si>
  <si>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</si>
  <si>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</si>
  <si>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</si>
  <si>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</si>
  <si>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</si>
  <si>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</si>
  <si>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</si>
  <si>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</si>
  <si>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</si>
  <si>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</si>
  <si>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</si>
  <si>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</si>
  <si>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</si>
  <si>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</si>
  <si>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</si>
  <si>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</si>
  <si>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</si>
  <si>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</si>
  <si>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</si>
  <si>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</si>
  <si>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</si>
  <si>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</si>
  <si>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</si>
  <si>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</si>
  <si>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</si>
  <si>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</si>
  <si>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</si>
  <si>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</si>
  <si>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</si>
  <si>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</si>
  <si>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</si>
  <si>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</si>
  <si>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</si>
  <si>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</si>
  <si>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</si>
  <si>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</si>
  <si>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</si>
  <si>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</si>
  <si>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</si>
  <si>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</si>
  <si>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</si>
  <si>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</si>
  <si>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</si>
  <si>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</si>
  <si>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</si>
  <si>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</si>
  <si>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</si>
  <si>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</si>
  <si>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</si>
  <si>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</si>
  <si>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</si>
  <si>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</si>
  <si>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</si>
  <si>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</si>
  <si>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</si>
  <si>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</si>
  <si>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</si>
  <si>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</si>
  <si>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</si>
  <si>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</si>
  <si>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</si>
  <si>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</si>
  <si>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</si>
  <si>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</si>
  <si>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</si>
  <si>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</si>
  <si>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</si>
  <si>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</si>
  <si>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</si>
  <si>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</si>
  <si>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</si>
  <si>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</si>
  <si>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</si>
  <si>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</si>
  <si>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</si>
  <si>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</si>
  <si>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</si>
  <si>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</si>
  <si>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</si>
  <si>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</si>
  <si>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</si>
  <si>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</si>
  <si>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</si>
  <si>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</si>
  <si>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</si>
  <si>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</si>
  <si>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</si>
  <si>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</si>
  <si>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</si>
  <si>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</si>
  <si>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</si>
  <si>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</si>
  <si>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</si>
  <si>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</si>
  <si>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</si>
  <si>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</si>
  <si>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</si>
  <si>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</si>
  <si>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</si>
  <si>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</si>
  <si>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</si>
  <si>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</si>
  <si>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</si>
  <si>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</si>
  <si>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</si>
  <si>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</si>
  <si>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</si>
  <si>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</si>
  <si>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</si>
  <si>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</si>
  <si>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</si>
  <si>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</si>
  <si>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</si>
  <si>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</si>
  <si>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</si>
  <si>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</si>
  <si>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</si>
  <si>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</si>
  <si>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</si>
  <si>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</si>
  <si>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</si>
  <si>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</si>
  <si>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</si>
  <si>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</si>
  <si>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</si>
  <si>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</si>
  <si>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</si>
  <si>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</si>
  <si>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</si>
  <si>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</si>
  <si>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</si>
  <si>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</si>
  <si>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</si>
  <si>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</si>
  <si>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</si>
  <si>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</si>
  <si>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</si>
  <si>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</si>
  <si>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</si>
  <si>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</si>
  <si>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</si>
  <si>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</si>
  <si>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</si>
  <si>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</si>
  <si>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</si>
  <si>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</si>
  <si>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</si>
  <si>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</si>
  <si>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</si>
  <si>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</si>
  <si>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</si>
  <si>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</si>
  <si>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</si>
  <si>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</si>
  <si>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</si>
  <si>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</si>
  <si>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</si>
  <si>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</si>
  <si>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</si>
  <si>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</si>
  <si>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</si>
  <si>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</si>
  <si>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</si>
  <si>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</si>
  <si>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</si>
  <si>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</si>
  <si>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</si>
  <si>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</si>
  <si>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</si>
  <si>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</si>
  <si>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</si>
  <si>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</si>
  <si>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</si>
  <si>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</si>
  <si>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</si>
  <si>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</si>
  <si>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</si>
  <si>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</si>
  <si>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</si>
  <si>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</si>
  <si>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</si>
  <si>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</si>
  <si>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</si>
  <si>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</si>
  <si>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</si>
  <si>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</si>
  <si>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</si>
  <si>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</si>
  <si>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</si>
  <si>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</si>
  <si>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</si>
  <si>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</si>
  <si>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</si>
  <si>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</si>
  <si>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</si>
  <si>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</si>
  <si>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</si>
  <si>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</si>
  <si>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</si>
  <si>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</si>
  <si>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</si>
  <si>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</si>
  <si>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</si>
  <si>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</si>
  <si>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</si>
  <si>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</si>
  <si>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</si>
  <si>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</si>
  <si>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</si>
  <si>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</si>
  <si>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</si>
  <si>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</si>
  <si>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</si>
  <si>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</si>
  <si>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</si>
  <si>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</si>
  <si>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</si>
  <si>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</si>
  <si>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</si>
  <si>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</si>
  <si>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</si>
  <si>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</si>
  <si>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</si>
  <si>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</si>
  <si>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</si>
  <si>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</si>
  <si>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</si>
  <si>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</si>
  <si>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</si>
  <si>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</si>
  <si>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</si>
  <si>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</si>
  <si>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</si>
  <si>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</si>
  <si>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</si>
  <si>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</si>
  <si>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</si>
  <si>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</si>
  <si>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</si>
  <si>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</si>
  <si>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</si>
  <si>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</si>
  <si>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</si>
  <si>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</si>
  <si>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</si>
  <si>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</si>
  <si>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</si>
  <si>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</si>
  <si>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</si>
  <si>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</si>
  <si>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</si>
  <si>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</si>
  <si>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</si>
  <si>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</si>
  <si>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</si>
  <si>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</si>
  <si>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</si>
  <si>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</si>
  <si>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</si>
  <si>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</si>
  <si>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</si>
  <si>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</si>
  <si>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</si>
  <si>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</si>
  <si>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</si>
  <si>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</si>
  <si>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</si>
  <si>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</si>
  <si>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</si>
  <si>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</si>
  <si>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</si>
  <si>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</si>
  <si>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</si>
  <si>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</si>
  <si>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</si>
  <si>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</si>
  <si>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</si>
  <si>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</si>
  <si>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</si>
  <si>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</si>
  <si>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</si>
  <si>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</si>
  <si>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</si>
  <si>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</si>
  <si>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</si>
  <si>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</si>
  <si>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</si>
  <si>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</si>
  <si>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</si>
  <si>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</si>
  <si>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</si>
  <si>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</si>
  <si>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</si>
  <si>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</si>
  <si>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</si>
  <si>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</si>
  <si>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</si>
  <si>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</si>
  <si>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</si>
  <si>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</si>
  <si>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</si>
  <si>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</si>
  <si>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</si>
  <si>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</si>
  <si>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</si>
  <si>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</si>
  <si>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</si>
  <si>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</si>
  <si>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</si>
  <si>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</si>
  <si>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</si>
  <si>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</si>
  <si>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</si>
  <si>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</si>
  <si>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</si>
  <si>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</si>
  <si>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</si>
  <si>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</si>
  <si>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</si>
  <si>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</si>
  <si>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</si>
  <si>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</si>
  <si>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</si>
  <si>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</si>
  <si>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</si>
  <si>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</si>
  <si>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</si>
  <si>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</si>
  <si>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</si>
  <si>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</si>
  <si>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</si>
  <si>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</si>
  <si>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</si>
  <si>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</si>
  <si>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</si>
  <si>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</si>
  <si>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</si>
  <si>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</si>
  <si>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</si>
  <si>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</si>
  <si>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</si>
  <si>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</si>
  <si>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</si>
  <si>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</si>
  <si>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</si>
  <si>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</si>
  <si>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</si>
  <si>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</si>
  <si>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</si>
  <si>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</si>
  <si>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</si>
  <si>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</si>
  <si>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</si>
  <si>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</si>
  <si>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</si>
  <si>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</si>
  <si>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</si>
  <si>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</si>
  <si>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</si>
  <si>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</si>
  <si>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</si>
  <si>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</si>
  <si>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</si>
  <si>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</si>
  <si>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</si>
  <si>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</si>
  <si>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</si>
  <si>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</si>
  <si>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</si>
  <si>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</si>
  <si>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</si>
  <si>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</si>
  <si>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</si>
  <si>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</si>
  <si>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</si>
  <si>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</si>
  <si>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</si>
  <si>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</si>
  <si>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</si>
  <si>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</si>
  <si>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</si>
  <si>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</si>
  <si>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</si>
  <si>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</si>
  <si>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</si>
  <si>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</si>
  <si>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</si>
  <si>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</si>
  <si>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</si>
  <si>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</si>
  <si>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</si>
  <si>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</si>
  <si>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</si>
  <si>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</si>
  <si>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</si>
  <si>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</si>
  <si>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</si>
  <si>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</si>
  <si>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</si>
  <si>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</si>
  <si>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</si>
  <si>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</si>
  <si>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</si>
  <si>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</si>
  <si>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</si>
  <si>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</si>
  <si>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</si>
  <si>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</si>
  <si>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</si>
  <si>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</si>
  <si>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</si>
  <si>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</si>
  <si>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</si>
  <si>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</si>
  <si>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</si>
  <si>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</si>
  <si>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</si>
  <si>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</si>
  <si>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</si>
  <si>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</si>
  <si>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</si>
  <si>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</si>
  <si>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</si>
  <si>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</si>
  <si>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</si>
  <si>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</si>
  <si>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</si>
  <si>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</si>
  <si>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</si>
  <si>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</si>
  <si>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</si>
  <si>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</si>
  <si>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</si>
  <si>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</si>
  <si>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</si>
  <si>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</si>
  <si>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</si>
  <si>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</si>
  <si>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</si>
  <si>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</si>
  <si>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</si>
  <si>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</si>
  <si>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</si>
  <si>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</si>
  <si>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</si>
  <si>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</si>
  <si>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</si>
  <si>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</si>
  <si>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</si>
  <si>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</si>
  <si>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</si>
  <si>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</si>
  <si>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</si>
  <si>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</si>
  <si>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</si>
  <si>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</si>
  <si>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</si>
  <si>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</si>
  <si>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</si>
  <si>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</si>
  <si>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</si>
  <si>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</si>
  <si>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</si>
  <si>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</si>
  <si>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</si>
  <si>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</si>
  <si>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</si>
  <si>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</si>
  <si>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</si>
  <si>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</si>
  <si>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</si>
  <si>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</si>
  <si>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</si>
  <si>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</si>
  <si>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</si>
  <si>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</si>
  <si>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</si>
  <si>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</si>
  <si>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</si>
  <si>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</si>
  <si>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</si>
  <si>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</si>
  <si>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</si>
  <si>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</si>
  <si>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</si>
  <si>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</si>
  <si>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</si>
  <si>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</si>
  <si>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</si>
  <si>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</si>
  <si>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</si>
  <si>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</si>
  <si>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</si>
  <si>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</si>
  <si>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</si>
  <si>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</si>
  <si>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</si>
  <si>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</si>
  <si>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</si>
  <si>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</si>
  <si>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</si>
  <si>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</si>
  <si>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</si>
  <si>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</si>
  <si>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</si>
  <si>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</si>
  <si>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</si>
  <si>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</si>
  <si>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</si>
  <si>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</si>
  <si>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</si>
  <si>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</si>
  <si>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</si>
  <si>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</si>
  <si>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</si>
  <si>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</si>
  <si>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</si>
  <si>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</si>
  <si>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</si>
  <si>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</si>
  <si>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</si>
  <si>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</si>
  <si>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</si>
  <si>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</si>
  <si>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</si>
  <si>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</si>
  <si>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</si>
  <si>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</si>
  <si>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</si>
  <si>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</si>
  <si>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</si>
  <si>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</si>
  <si>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</si>
  <si>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</si>
  <si>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</si>
  <si>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</si>
  <si>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</si>
  <si>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</si>
  <si>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</si>
  <si>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</si>
  <si>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</si>
  <si>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</si>
  <si>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</si>
  <si>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</si>
  <si>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</si>
  <si>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</si>
  <si>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</si>
  <si>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</si>
  <si>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</si>
  <si>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</si>
  <si>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</si>
  <si>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</si>
  <si>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</si>
  <si>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</si>
  <si>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</si>
  <si>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</si>
  <si>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</si>
  <si>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</si>
  <si>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</si>
  <si>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</si>
  <si>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</si>
  <si>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</si>
  <si>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</si>
  <si>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</si>
  <si>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</si>
  <si>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</si>
  <si>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</si>
  <si>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</si>
  <si>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</si>
  <si>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</si>
  <si>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</si>
  <si>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</si>
  <si>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</si>
  <si>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</si>
  <si>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</si>
  <si>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</si>
  <si>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</si>
  <si>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</si>
  <si>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</si>
  <si>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</si>
  <si>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</si>
  <si>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</si>
  <si>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</si>
  <si>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</si>
  <si>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</si>
  <si>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</si>
  <si>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</si>
  <si>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</si>
  <si>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</si>
  <si>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</si>
  <si>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</si>
  <si>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</si>
  <si>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</si>
  <si>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</si>
  <si>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</si>
  <si>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</si>
  <si>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</si>
  <si>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</si>
  <si>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</si>
  <si>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</si>
  <si>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</si>
  <si>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</si>
  <si>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</si>
  <si>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</si>
  <si>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</si>
  <si>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</si>
  <si>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</si>
  <si>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</si>
  <si>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</si>
  <si>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</si>
  <si>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</si>
  <si>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</si>
  <si>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</si>
  <si>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</si>
  <si>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</si>
  <si>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</si>
  <si>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</si>
  <si>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</si>
  <si>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</si>
  <si>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</si>
  <si>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</si>
  <si>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</si>
  <si>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</si>
  <si>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</si>
  <si>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</si>
  <si>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</si>
  <si>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</si>
  <si>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</si>
  <si>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</si>
  <si>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</si>
  <si>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</si>
  <si>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</si>
  <si>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</si>
  <si>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</si>
  <si>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</si>
  <si>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</si>
  <si>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</si>
  <si>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</si>
  <si>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</si>
  <si>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</si>
  <si>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</si>
  <si>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</si>
  <si>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</si>
  <si>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</si>
  <si>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</si>
  <si>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</si>
  <si>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</si>
  <si>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</si>
  <si>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</si>
  <si>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</si>
  <si>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</si>
  <si>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</si>
  <si>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</si>
  <si>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</si>
  <si>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</si>
  <si>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</si>
  <si>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</si>
  <si>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</si>
  <si>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</si>
  <si>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</si>
  <si>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</si>
  <si>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</si>
  <si>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</si>
  <si>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</si>
  <si>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</si>
  <si>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</si>
  <si>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</si>
  <si>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</si>
  <si>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</si>
  <si>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</si>
  <si>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</si>
  <si>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</si>
  <si>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</si>
  <si>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</si>
  <si>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</si>
  <si>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</si>
  <si>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</si>
  <si>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</si>
  <si>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</si>
  <si>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</si>
  <si>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</si>
  <si>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</si>
  <si>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</si>
  <si>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</si>
  <si>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</si>
  <si>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</si>
  <si>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</si>
  <si>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</si>
  <si>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</si>
  <si>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</si>
  <si>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</si>
  <si>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</si>
  <si>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</si>
  <si>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</si>
  <si>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</si>
  <si>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</si>
  <si>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</si>
  <si>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</si>
  <si>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</si>
  <si>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</si>
  <si>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</si>
  <si>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</si>
  <si>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</si>
  <si>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</si>
  <si>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</si>
  <si>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</si>
  <si>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</si>
  <si>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</si>
  <si>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</si>
  <si>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</si>
  <si>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</si>
  <si>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</si>
  <si>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</si>
  <si>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</si>
  <si>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</si>
  <si>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</si>
  <si>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</si>
  <si>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</si>
  <si>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</si>
  <si>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</si>
  <si>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</si>
  <si>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</si>
  <si>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</si>
  <si>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</si>
  <si>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</si>
  <si>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</si>
  <si>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</si>
  <si>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</si>
  <si>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</si>
  <si>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</si>
  <si>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</si>
  <si>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</si>
  <si>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</si>
  <si>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</si>
  <si>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</si>
  <si>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</si>
  <si>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</si>
  <si>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</si>
  <si>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</si>
  <si>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</si>
  <si>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</si>
  <si>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</si>
  <si>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</si>
  <si>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</si>
  <si>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</si>
  <si>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</si>
  <si>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</si>
  <si>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</si>
  <si>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</si>
  <si>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</si>
  <si>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</si>
  <si>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</si>
  <si>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</si>
  <si>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</si>
  <si>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</si>
  <si>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</si>
  <si>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</si>
  <si>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</si>
  <si>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</si>
  <si>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</si>
  <si>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</si>
  <si>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</si>
  <si>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</si>
  <si>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</si>
  <si>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</si>
  <si>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</si>
  <si>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</si>
  <si>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</si>
  <si>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</si>
  <si>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</si>
  <si>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</si>
  <si>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</si>
  <si>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</si>
  <si>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</si>
  <si>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</si>
  <si>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</si>
  <si>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</si>
  <si>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</si>
  <si>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</si>
  <si>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</si>
  <si>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</si>
  <si>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</si>
  <si>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</si>
  <si>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</si>
  <si>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</si>
  <si>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</si>
  <si>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</si>
  <si>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</si>
  <si>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</si>
  <si>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</si>
  <si>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</si>
  <si>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</si>
  <si>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</si>
  <si>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</si>
  <si>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</si>
  <si>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</si>
  <si>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</si>
  <si>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</si>
  <si>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</si>
  <si>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</si>
  <si>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</si>
  <si>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</si>
  <si>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</si>
  <si>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</si>
  <si>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</si>
  <si>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</si>
  <si>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</si>
  <si>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</si>
  <si>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</si>
  <si>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</si>
  <si>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</si>
  <si>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</si>
  <si>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</si>
  <si>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</si>
  <si>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</si>
  <si>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</si>
  <si>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</si>
  <si>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</si>
  <si>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</si>
  <si>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</si>
  <si>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</si>
  <si>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</si>
  <si>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</si>
  <si>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</si>
  <si>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</si>
  <si>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</si>
  <si>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</si>
  <si>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</si>
  <si>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</si>
  <si>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</si>
  <si>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</si>
  <si>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</si>
  <si>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</si>
  <si>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</si>
  <si>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</si>
  <si>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</si>
  <si>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</si>
  <si>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</si>
  <si>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</si>
  <si>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</si>
  <si>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</si>
  <si>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</si>
  <si>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</si>
  <si>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</si>
  <si>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</si>
  <si>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</si>
  <si>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</si>
  <si>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</si>
  <si>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</si>
  <si>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</si>
  <si>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</si>
  <si>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</si>
  <si>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</si>
  <si>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</si>
  <si>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</si>
  <si>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</si>
  <si>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</si>
  <si>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</si>
  <si>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</si>
  <si>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</si>
  <si>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</si>
  <si>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</si>
  <si>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</si>
  <si>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</si>
  <si>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</si>
  <si>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</si>
  <si>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</si>
  <si>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</si>
  <si>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</si>
  <si>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</si>
  <si>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</si>
  <si>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</si>
  <si>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</si>
  <si>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</si>
  <si>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</si>
  <si>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</si>
  <si>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</si>
  <si>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</si>
  <si>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</si>
  <si>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</si>
  <si>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</si>
  <si>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</si>
  <si>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</si>
  <si>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</si>
  <si>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</si>
  <si>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</si>
  <si>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</si>
  <si>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</si>
  <si>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</si>
  <si>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</si>
  <si>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</si>
  <si>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</si>
  <si>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</si>
  <si>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</si>
  <si>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</si>
  <si>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</si>
  <si>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</si>
  <si>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</si>
  <si>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</si>
  <si>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</si>
  <si>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</si>
  <si>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</si>
  <si>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</si>
  <si>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</si>
  <si>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</si>
  <si>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</si>
  <si>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</si>
  <si>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</si>
  <si>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</si>
  <si>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</si>
  <si>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</si>
  <si>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</si>
  <si>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</si>
  <si>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</si>
  <si>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</si>
  <si>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</si>
  <si>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</si>
  <si>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</si>
  <si>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</si>
  <si>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</si>
  <si>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</si>
  <si>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</si>
  <si>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</si>
  <si>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</si>
  <si>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</si>
  <si>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</si>
  <si>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</si>
  <si>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</si>
  <si>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</si>
  <si>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</si>
  <si>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</si>
  <si>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</si>
  <si>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</si>
  <si>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</si>
  <si>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</si>
  <si>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</si>
  <si>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</si>
  <si>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</si>
  <si>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</si>
  <si>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</si>
  <si>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</si>
  <si>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</si>
  <si>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</si>
  <si>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</si>
  <si>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</si>
  <si>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</si>
  <si>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</si>
  <si>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</si>
  <si>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</si>
  <si>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</si>
  <si>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</si>
  <si>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</si>
  <si>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</si>
  <si>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</si>
  <si>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</si>
  <si>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</si>
  <si>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</si>
  <si>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</si>
  <si>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</si>
  <si>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</si>
  <si>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</si>
  <si>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</si>
  <si>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</si>
  <si>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</si>
  <si>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</si>
  <si>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</si>
  <si>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</si>
  <si>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</si>
  <si>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</si>
  <si>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</si>
  <si>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</si>
  <si>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</si>
  <si>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</si>
  <si>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</si>
  <si>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</si>
  <si>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</si>
  <si>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</si>
  <si>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</si>
  <si>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</si>
  <si>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</si>
  <si>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</si>
  <si>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</si>
  <si>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</si>
  <si>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</si>
  <si>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</si>
  <si>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</si>
  <si>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</si>
  <si>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</si>
  <si>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</si>
  <si>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</si>
  <si>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</si>
  <si>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</si>
  <si>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</si>
  <si>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</si>
  <si>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</si>
  <si>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</si>
  <si>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</si>
  <si>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</si>
  <si>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</si>
  <si>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</si>
  <si>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</si>
  <si>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</si>
  <si>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</si>
  <si>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</si>
  <si>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</si>
  <si>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</si>
  <si>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</si>
  <si>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</si>
  <si>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</si>
  <si>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</si>
  <si>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</si>
  <si>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</si>
  <si>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</si>
  <si>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</si>
  <si>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</si>
  <si>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</si>
  <si>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</si>
  <si>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</si>
  <si>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</si>
  <si>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</si>
  <si>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</si>
  <si>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</si>
  <si>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</si>
  <si>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</si>
  <si>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</si>
  <si>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</si>
  <si>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</si>
  <si>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</si>
  <si>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</si>
  <si>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</si>
  <si>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</si>
  <si>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</si>
  <si>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</si>
  <si>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</si>
  <si>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</si>
  <si>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</si>
  <si>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</si>
  <si>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</si>
  <si>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</si>
  <si>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</si>
  <si>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</si>
  <si>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</si>
  <si>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</si>
  <si>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</si>
  <si>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</si>
  <si>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</si>
  <si>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</si>
  <si>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</si>
  <si>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</si>
  <si>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</si>
  <si>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</si>
  <si>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</si>
  <si>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</si>
  <si>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</si>
  <si>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</si>
  <si>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</si>
  <si>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</si>
  <si>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</si>
  <si>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</si>
  <si>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</si>
  <si>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</si>
  <si>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</si>
  <si>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</si>
  <si>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</si>
  <si>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</si>
  <si>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</si>
  <si>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</si>
  <si>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</si>
  <si>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</si>
  <si>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</si>
  <si>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</si>
  <si>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</si>
  <si>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</si>
  <si>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</si>
  <si>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</si>
  <si>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</si>
  <si>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</si>
  <si>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</si>
  <si>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</si>
  <si>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</si>
  <si>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</si>
  <si>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</si>
  <si>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</si>
  <si>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</si>
  <si>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</si>
  <si>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</si>
  <si>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</si>
  <si>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</si>
  <si>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</si>
  <si>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</si>
  <si>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</si>
  <si>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</si>
  <si>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</si>
  <si>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</si>
  <si>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</si>
  <si>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</si>
  <si>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</si>
  <si>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</si>
  <si>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</si>
  <si>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</si>
  <si>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</si>
  <si>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</si>
  <si>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</si>
  <si>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</si>
  <si>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</si>
  <si>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</si>
  <si>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</si>
  <si>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</si>
  <si>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</si>
  <si>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</si>
  <si>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</si>
  <si>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</si>
  <si>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</si>
  <si>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</si>
  <si>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</si>
  <si>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</si>
  <si>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</si>
  <si>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</si>
  <si>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</si>
  <si>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</si>
  <si>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</si>
  <si>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</si>
  <si>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</si>
  <si>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</si>
  <si>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</si>
  <si>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</si>
  <si>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</si>
  <si>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</si>
  <si>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</si>
  <si>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</si>
  <si>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</si>
  <si>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</si>
  <si>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</si>
  <si>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</si>
  <si>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</si>
  <si>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</si>
  <si>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</si>
  <si>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</si>
  <si>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</si>
  <si>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</si>
  <si>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</si>
  <si>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</si>
  <si>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</si>
  <si>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</si>
  <si>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</si>
  <si>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</si>
  <si>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</si>
  <si>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</si>
  <si>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</si>
  <si>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</si>
  <si>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</si>
  <si>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</si>
  <si>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</si>
  <si>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</si>
  <si>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</si>
  <si>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</si>
  <si>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</si>
  <si>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</si>
  <si>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</si>
  <si>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</si>
  <si>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</si>
  <si>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</si>
  <si>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</si>
  <si>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</si>
  <si>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</si>
  <si>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</si>
  <si>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</si>
  <si>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</si>
  <si>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</si>
  <si>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</si>
  <si>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</si>
  <si>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</si>
  <si>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</si>
  <si>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</si>
  <si>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</si>
  <si>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</si>
  <si>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</si>
  <si>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</si>
  <si>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</si>
  <si>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</si>
  <si>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</si>
  <si>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</si>
  <si>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</si>
  <si>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</si>
  <si>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</si>
  <si>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</si>
  <si>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</si>
  <si>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</si>
  <si>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</si>
  <si>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</si>
  <si>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</si>
  <si>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</si>
  <si>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</si>
  <si>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</si>
  <si>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</si>
  <si>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</si>
  <si>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</si>
  <si>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</si>
  <si>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</si>
  <si>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</si>
  <si>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</si>
  <si>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</si>
  <si>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</si>
  <si>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</si>
  <si>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</si>
  <si>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</si>
  <si>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</si>
  <si>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</si>
  <si>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</si>
  <si>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</si>
  <si>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</si>
  <si>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</si>
  <si>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</si>
  <si>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</si>
  <si>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</si>
  <si>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</si>
  <si>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</si>
  <si>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</si>
  <si>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</si>
  <si>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</si>
  <si>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</si>
  <si>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</si>
  <si>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</si>
  <si>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</si>
  <si>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</si>
  <si>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</si>
  <si>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</si>
  <si>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</si>
  <si>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</si>
  <si>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</si>
  <si>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</si>
  <si>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</si>
  <si>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</si>
  <si>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</si>
  <si>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</si>
  <si>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</si>
  <si>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</si>
  <si>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</si>
  <si>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</si>
  <si>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</si>
  <si>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</si>
  <si>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</si>
  <si>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</si>
  <si>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</si>
  <si>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</si>
  <si>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</si>
  <si>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</si>
  <si>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</si>
  <si>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</si>
  <si>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</si>
  <si>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</si>
  <si>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</si>
  <si>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</si>
  <si>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</si>
  <si>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</si>
  <si>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</si>
  <si>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</si>
  <si>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</si>
  <si>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</si>
  <si>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</si>
  <si>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</si>
  <si>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</si>
  <si>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</si>
  <si>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</si>
  <si>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</si>
  <si>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</si>
  <si>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</si>
  <si>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</si>
  <si>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</si>
  <si>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</si>
  <si>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</si>
  <si>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</si>
  <si>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</si>
  <si>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</si>
  <si>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</si>
  <si>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</si>
  <si>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</si>
  <si>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</si>
  <si>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</si>
  <si>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</si>
  <si>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</si>
  <si>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</si>
  <si>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</si>
  <si>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</si>
  <si>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</si>
  <si>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</si>
  <si>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</si>
  <si>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</si>
  <si>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</si>
  <si>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</si>
  <si>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</si>
  <si>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</si>
  <si>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</si>
  <si>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</si>
  <si>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</si>
  <si>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</si>
  <si>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</si>
  <si>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</si>
  <si>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</si>
  <si>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</si>
  <si>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</si>
  <si>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</si>
  <si>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</si>
  <si>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</si>
  <si>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</si>
  <si>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</si>
  <si>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</si>
  <si>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</si>
  <si>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</si>
  <si>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</si>
  <si>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</si>
  <si>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</si>
  <si>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</si>
  <si>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</si>
  <si>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</si>
  <si>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</si>
  <si>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</si>
  <si>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</si>
  <si>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</si>
  <si>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</si>
  <si>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</si>
  <si>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</si>
  <si>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</si>
  <si>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</si>
  <si>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</si>
  <si>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</si>
  <si>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</si>
  <si>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</si>
  <si>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</si>
  <si>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</si>
  <si>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</si>
  <si>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</si>
  <si>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</si>
  <si>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</si>
  <si>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</si>
  <si>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</si>
  <si>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</si>
  <si>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</si>
  <si>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</si>
  <si>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</si>
  <si>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</si>
  <si>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</si>
  <si>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</si>
  <si>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</si>
  <si>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</si>
  <si>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</si>
  <si>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</si>
  <si>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</si>
  <si>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</si>
  <si>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</si>
  <si>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</si>
  <si>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</si>
  <si>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</si>
  <si>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</si>
  <si>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</si>
  <si>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</si>
  <si>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</si>
  <si>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</si>
  <si>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</si>
  <si>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</si>
  <si>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</si>
  <si>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</si>
  <si>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</si>
  <si>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</si>
  <si>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</si>
  <si>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</si>
  <si>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</si>
  <si>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</si>
  <si>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</si>
  <si>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</si>
  <si>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</si>
  <si>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</si>
  <si>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</si>
  <si>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</si>
  <si>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</si>
  <si>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</si>
  <si>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</si>
  <si>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</si>
  <si>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</si>
  <si>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</si>
  <si>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</si>
  <si>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</si>
  <si>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</si>
  <si>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</si>
  <si>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</si>
  <si>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</si>
  <si>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</si>
  <si>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</si>
  <si>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</si>
  <si>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</si>
  <si>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</si>
  <si>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</si>
  <si>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</si>
  <si>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</si>
  <si>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</si>
  <si>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</si>
  <si>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</si>
  <si>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</si>
  <si>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</si>
  <si>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</si>
  <si>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</si>
  <si>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</si>
  <si>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</si>
  <si>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</si>
  <si>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</si>
  <si>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</si>
  <si>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</si>
  <si>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</si>
  <si>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</si>
  <si>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</si>
  <si>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</si>
  <si>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</si>
  <si>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</si>
  <si>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</si>
  <si>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</si>
  <si>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</si>
  <si>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</si>
  <si>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</si>
  <si>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</si>
  <si>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</si>
  <si>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</si>
  <si>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</si>
  <si>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</si>
  <si>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</si>
  <si>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</si>
  <si>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</si>
  <si>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</si>
  <si>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</si>
  <si>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</si>
  <si>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</si>
  <si>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</si>
  <si>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</si>
  <si>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</si>
  <si>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</si>
  <si>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</si>
  <si>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</si>
  <si>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</si>
  <si>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</si>
  <si>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</si>
  <si>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</si>
  <si>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</si>
  <si>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</si>
  <si>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</si>
  <si>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</si>
  <si>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</si>
  <si>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</si>
  <si>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</si>
  <si>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</si>
  <si>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</si>
  <si>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</si>
  <si>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</si>
  <si>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</si>
  <si>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</si>
  <si>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</si>
  <si>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</si>
  <si>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</si>
  <si>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</si>
  <si>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</si>
  <si>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</si>
  <si>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</si>
  <si>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</si>
  <si>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</si>
  <si>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</si>
  <si>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</si>
  <si>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</si>
  <si>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</si>
  <si>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</si>
  <si>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</si>
  <si>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</si>
  <si>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</si>
  <si>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</si>
  <si>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</si>
  <si>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</si>
  <si>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</si>
  <si>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</si>
  <si>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</si>
  <si>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</si>
  <si>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</si>
  <si>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</si>
  <si>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</si>
  <si>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</si>
  <si>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</si>
  <si>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</si>
  <si>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</si>
  <si>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</si>
  <si>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</si>
  <si>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</si>
  <si>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</si>
  <si>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</si>
  <si>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</si>
  <si>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</si>
  <si>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</si>
  <si>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</si>
  <si>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</si>
  <si>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</si>
  <si>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</si>
  <si>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</si>
  <si>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</si>
  <si>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</si>
  <si>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</si>
  <si>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</si>
  <si>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</si>
  <si>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</si>
  <si>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</si>
  <si>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</si>
  <si>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</si>
  <si>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</si>
  <si>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</si>
  <si>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</si>
  <si>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</si>
  <si>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</si>
  <si>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</si>
  <si>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</si>
  <si>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</si>
  <si>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</si>
  <si>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</si>
  <si>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</si>
  <si>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</si>
  <si>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</si>
  <si>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</si>
  <si>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</si>
  <si>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</si>
  <si>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</si>
  <si>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</si>
  <si>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</si>
  <si>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</si>
  <si>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</si>
  <si>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</si>
  <si>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</si>
  <si>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</si>
  <si>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</si>
  <si>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</si>
  <si>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</si>
  <si>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</si>
  <si>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</si>
  <si>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</si>
  <si>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</si>
  <si>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</si>
  <si>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</si>
  <si>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</si>
  <si>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</si>
  <si>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</si>
  <si>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</si>
  <si>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</si>
  <si>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</si>
  <si>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</si>
  <si>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</si>
  <si>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</si>
  <si>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</si>
  <si>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</si>
  <si>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</si>
  <si>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</si>
  <si>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</si>
  <si>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</si>
  <si>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</si>
  <si>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</si>
  <si>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</si>
  <si>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</si>
  <si>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</si>
  <si>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</si>
  <si>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</si>
  <si>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</si>
  <si>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</si>
  <si>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</si>
  <si>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</si>
  <si>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</si>
  <si>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</si>
  <si>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</si>
  <si>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</si>
  <si>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</si>
  <si>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</si>
  <si>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</si>
  <si>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</si>
  <si>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</si>
  <si>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</si>
  <si>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</si>
  <si>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</si>
  <si>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</si>
  <si>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</si>
  <si>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</si>
  <si>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</si>
  <si>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</si>
  <si>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</si>
  <si>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</si>
  <si>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</si>
  <si>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</si>
  <si>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</si>
  <si>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</si>
  <si>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</si>
  <si>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</si>
  <si>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</si>
  <si>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</si>
  <si>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</si>
  <si>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</si>
  <si>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</si>
  <si>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</si>
  <si>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</si>
  <si>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</si>
  <si>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</si>
  <si>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</si>
  <si>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</si>
  <si>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</si>
  <si>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</si>
  <si>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</si>
  <si>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</si>
  <si>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</si>
  <si>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</si>
  <si>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</si>
  <si>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</si>
  <si>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</si>
  <si>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</si>
  <si>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</si>
  <si>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</si>
  <si>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</si>
  <si>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</si>
  <si>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</si>
  <si>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</si>
  <si>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</si>
  <si>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</si>
  <si>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</si>
  <si>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</si>
  <si>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</si>
  <si>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</si>
  <si>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</si>
  <si>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</si>
  <si>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</si>
  <si>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</si>
  <si>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</si>
  <si>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</si>
  <si>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</si>
  <si>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</si>
  <si>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</si>
  <si>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</si>
  <si>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</si>
  <si>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</si>
  <si>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</si>
  <si>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</si>
  <si>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</si>
  <si>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</si>
  <si>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</si>
  <si>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</si>
  <si>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</si>
  <si>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</si>
  <si>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</si>
  <si>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</si>
  <si>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</si>
  <si>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</si>
  <si>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</si>
  <si>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</si>
  <si>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</si>
  <si>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</si>
  <si>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</si>
  <si>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</si>
  <si>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</si>
  <si>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</si>
  <si>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</si>
  <si>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</si>
  <si>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</si>
  <si>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</si>
  <si>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</si>
  <si>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</si>
  <si>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</si>
  <si>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</si>
  <si>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</si>
  <si>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</si>
  <si>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</si>
  <si>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</si>
  <si>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</si>
  <si>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</si>
  <si>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</si>
  <si>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</si>
  <si>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</si>
  <si>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</si>
  <si>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</si>
  <si>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</si>
  <si>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</si>
  <si>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</si>
  <si>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</si>
  <si>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</si>
  <si>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</si>
  <si>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</si>
  <si>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</si>
  <si>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</si>
  <si>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</si>
  <si>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</si>
  <si>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</si>
  <si>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</si>
  <si>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</si>
  <si>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</si>
  <si>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</si>
  <si>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</si>
  <si>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</si>
  <si>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</si>
  <si>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</si>
  <si>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</si>
  <si>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</si>
  <si>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</si>
  <si>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</si>
  <si>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</si>
  <si>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</si>
  <si>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</si>
  <si>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</si>
  <si>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</si>
  <si>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</si>
  <si>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</si>
  <si>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</si>
  <si>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</si>
  <si>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</si>
  <si>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</si>
  <si>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</si>
  <si>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</si>
  <si>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</si>
  <si>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</si>
  <si>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</si>
  <si>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</si>
  <si>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</si>
  <si>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</si>
  <si>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</si>
  <si>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</si>
  <si>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</si>
  <si>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</si>
  <si>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</si>
  <si>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</si>
  <si>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</si>
  <si>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</si>
  <si>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</si>
  <si>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</si>
  <si>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</si>
  <si>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</si>
  <si>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</si>
  <si>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</si>
  <si>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</si>
  <si>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</si>
  <si>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</si>
  <si>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</si>
  <si>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</si>
  <si>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</si>
  <si>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</si>
  <si>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</si>
  <si>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</si>
  <si>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</si>
  <si>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</si>
  <si>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</si>
  <si>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</si>
  <si>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</si>
  <si>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</si>
  <si>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</si>
  <si>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</si>
  <si>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</si>
  <si>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</si>
  <si>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</si>
  <si>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</si>
  <si>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</si>
  <si>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</si>
  <si>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</si>
  <si>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</si>
  <si>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</si>
  <si>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</si>
  <si>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</si>
  <si>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</si>
  <si>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</si>
  <si>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</si>
  <si>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</si>
  <si>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</si>
  <si>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</si>
  <si>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</si>
  <si>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</si>
  <si>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</si>
  <si>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</si>
  <si>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</si>
  <si>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</si>
  <si>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</si>
  <si>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</si>
  <si>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</si>
  <si>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</si>
  <si>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</si>
  <si>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</si>
  <si>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</si>
  <si>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</si>
  <si>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</si>
  <si>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</si>
  <si>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</si>
  <si>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</si>
  <si>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</si>
  <si>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</si>
  <si>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</si>
  <si>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</si>
  <si>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</si>
  <si>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</si>
  <si>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</si>
  <si>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</si>
  <si>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</si>
  <si>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</si>
  <si>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</si>
  <si>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</si>
  <si>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</si>
  <si>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</si>
  <si>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</si>
  <si>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</si>
  <si>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</si>
  <si>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</si>
  <si>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</si>
  <si>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</si>
  <si>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</si>
  <si>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</si>
  <si>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</si>
  <si>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</si>
  <si>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</si>
  <si>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</si>
  <si>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</si>
  <si>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</si>
  <si>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</si>
  <si>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</si>
  <si>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</si>
  <si>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</si>
  <si>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</si>
  <si>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</si>
  <si>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</si>
  <si>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</si>
  <si>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</si>
  <si>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</si>
  <si>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</si>
  <si>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</si>
  <si>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</si>
  <si>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</si>
  <si>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</si>
  <si>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</si>
  <si>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</si>
  <si>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</si>
  <si>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</si>
  <si>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</si>
  <si>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</si>
  <si>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</si>
  <si>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</si>
  <si>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</si>
  <si>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</si>
  <si>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</si>
  <si>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</si>
  <si>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</si>
  <si>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</si>
  <si>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</si>
  <si>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</si>
  <si>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</si>
  <si>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</si>
  <si>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</si>
  <si>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</si>
  <si>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</si>
  <si>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</si>
  <si>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</si>
  <si>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</si>
  <si>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</si>
  <si>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</si>
  <si>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</si>
  <si>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</si>
  <si>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</si>
  <si>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</si>
  <si>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</si>
  <si>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</si>
  <si>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</si>
  <si>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</si>
  <si>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</si>
  <si>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</si>
  <si>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</si>
  <si>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</si>
  <si>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</si>
  <si>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</si>
  <si>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</si>
  <si>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</si>
  <si>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</si>
  <si>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</si>
  <si>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</si>
  <si>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</si>
  <si>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</si>
  <si>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</si>
  <si>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</si>
  <si>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</si>
  <si>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</si>
  <si>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</si>
  <si>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</si>
  <si>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</si>
  <si>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</si>
  <si>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</si>
  <si>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</si>
  <si>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</si>
  <si>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</si>
  <si>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</si>
  <si>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</si>
  <si>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</si>
  <si>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</si>
  <si>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</si>
  <si>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</si>
  <si>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</si>
  <si>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</si>
  <si>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</si>
  <si>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</si>
  <si>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</si>
  <si>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</si>
  <si>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</si>
  <si>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</si>
  <si>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</si>
  <si>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</si>
  <si>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</si>
  <si>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</si>
  <si>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</si>
  <si>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</si>
  <si>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</si>
  <si>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</si>
  <si>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</si>
  <si>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</si>
  <si>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</si>
  <si>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</si>
  <si>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</si>
  <si>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</si>
  <si>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</si>
  <si>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</si>
  <si>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</si>
  <si>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</si>
  <si>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</si>
  <si>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</si>
  <si>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</si>
  <si>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</si>
  <si>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</si>
  <si>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</si>
  <si>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</si>
  <si>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</si>
  <si>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</si>
  <si>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</si>
  <si>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</si>
  <si>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</si>
  <si>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</si>
  <si>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</si>
  <si>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</si>
  <si>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</si>
  <si>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</si>
  <si>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</si>
  <si>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</si>
  <si>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</si>
  <si>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</si>
  <si>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</si>
  <si>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</si>
  <si>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</si>
  <si>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</si>
  <si>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</si>
  <si>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</si>
  <si>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</si>
  <si>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</si>
  <si>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</si>
  <si>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</si>
  <si>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</si>
  <si>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</si>
  <si>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</si>
  <si>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</si>
  <si>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</si>
  <si>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</si>
  <si>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</si>
  <si>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</si>
  <si>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</si>
  <si>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</si>
  <si>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</si>
  <si>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</si>
  <si>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</si>
  <si>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</si>
  <si>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</si>
  <si>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</si>
  <si>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</si>
  <si>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</si>
  <si>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</si>
  <si>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</si>
  <si>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</si>
  <si>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</si>
  <si>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</si>
  <si>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</si>
  <si>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</si>
  <si>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</si>
  <si>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</si>
  <si>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</si>
  <si>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</si>
  <si>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</si>
  <si>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</si>
  <si>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</si>
  <si>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</si>
  <si>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</si>
  <si>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</si>
  <si>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</si>
  <si>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</si>
  <si>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</si>
  <si>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</si>
  <si>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</si>
  <si>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</si>
  <si>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</si>
  <si>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</si>
  <si>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</si>
  <si>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</si>
  <si>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</si>
  <si>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</si>
  <si>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</si>
  <si>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</si>
  <si>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</si>
  <si>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</si>
  <si>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</si>
  <si>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</si>
  <si>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</si>
  <si>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</si>
  <si>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</si>
  <si>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</si>
  <si>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</si>
  <si>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</si>
  <si>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</si>
  <si>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</si>
  <si>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</si>
  <si>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</si>
  <si>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</si>
  <si>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</si>
  <si>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</si>
  <si>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</si>
  <si>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</si>
  <si>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</si>
  <si>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</si>
  <si>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</si>
  <si>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</si>
  <si>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</si>
  <si>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</si>
  <si>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</si>
  <si>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</si>
  <si>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</si>
  <si>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</si>
  <si>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</si>
  <si>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</si>
  <si>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</si>
  <si>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</si>
  <si>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</si>
  <si>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</si>
  <si>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</si>
  <si>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</si>
  <si>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</si>
  <si>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</si>
  <si>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</si>
  <si>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</si>
  <si>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</si>
  <si>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</si>
  <si>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</si>
  <si>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</si>
  <si>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</si>
  <si>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</si>
  <si>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</si>
  <si>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</si>
  <si>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</si>
  <si>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</si>
  <si>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</si>
  <si>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</si>
  <si>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</si>
  <si>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</si>
  <si>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</si>
  <si>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</si>
  <si>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</si>
  <si>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</si>
  <si>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</si>
  <si>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</si>
  <si>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</si>
  <si>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</si>
  <si>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</si>
  <si>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</si>
  <si>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</si>
  <si>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</si>
  <si>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</si>
  <si>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</si>
  <si>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</si>
  <si>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</si>
  <si>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</si>
  <si>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</si>
  <si>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</si>
  <si>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</si>
  <si>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</si>
  <si>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</si>
  <si>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</si>
  <si>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</si>
  <si>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</si>
  <si>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</si>
  <si>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</si>
  <si>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</si>
  <si>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</si>
  <si>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</si>
  <si>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</si>
  <si>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</si>
  <si>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</si>
  <si>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</si>
  <si>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</si>
  <si>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</si>
  <si>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</si>
  <si>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</si>
  <si>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</si>
  <si>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</si>
  <si>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</si>
  <si>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</si>
  <si>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</si>
  <si>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</si>
  <si>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</si>
  <si>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</si>
  <si>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</si>
  <si>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</si>
  <si>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</si>
  <si>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</si>
  <si>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</si>
  <si>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</si>
  <si>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</si>
  <si>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</si>
  <si>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</si>
  <si>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</si>
  <si>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</si>
  <si>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</si>
  <si>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</si>
  <si>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</si>
  <si>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</si>
  <si>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</si>
  <si>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</si>
  <si>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</si>
  <si>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</si>
  <si>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</si>
  <si>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</si>
  <si>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</si>
  <si>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</si>
  <si>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</si>
  <si>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</si>
  <si>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</si>
  <si>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</si>
  <si>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</si>
  <si>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</si>
  <si>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</si>
  <si>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</si>
  <si>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</si>
  <si>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</si>
  <si>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</si>
  <si>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</si>
  <si>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</si>
  <si>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</si>
  <si>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</si>
  <si>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</si>
  <si>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</si>
  <si>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</si>
  <si>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</si>
  <si>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</si>
  <si>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</si>
  <si>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</si>
  <si>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</si>
  <si>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</si>
  <si>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</si>
  <si>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</si>
  <si>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</si>
  <si>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</si>
  <si>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</si>
  <si>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</si>
  <si>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</si>
  <si>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</si>
  <si>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</si>
  <si>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</si>
  <si>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</si>
  <si>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</si>
  <si>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</si>
  <si>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</si>
  <si>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</si>
  <si>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</si>
  <si>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</si>
  <si>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</si>
  <si>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</si>
  <si>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</si>
  <si>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</si>
  <si>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</si>
  <si>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</si>
  <si>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</si>
  <si>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</si>
  <si>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</si>
  <si>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</si>
  <si>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</si>
  <si>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</si>
  <si>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</si>
  <si>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</si>
  <si>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</si>
  <si>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</si>
  <si>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</si>
  <si>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</si>
  <si>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</si>
  <si>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</si>
  <si>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</si>
  <si>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</si>
  <si>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</si>
  <si>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</si>
  <si>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</si>
  <si>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</si>
  <si>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</si>
  <si>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</si>
  <si>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</si>
  <si>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</si>
  <si>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</si>
  <si>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</si>
  <si>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</si>
  <si>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</si>
  <si>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</si>
  <si>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</si>
  <si>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</si>
  <si>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</si>
  <si>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</si>
  <si>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</si>
  <si>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</si>
  <si>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</si>
  <si>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</si>
  <si>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</si>
  <si>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</si>
  <si>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</si>
  <si>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</si>
  <si>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</si>
  <si>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</si>
  <si>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</si>
  <si>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</si>
  <si>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</si>
  <si>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</si>
  <si>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</si>
  <si>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</si>
  <si>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</si>
  <si>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</si>
  <si>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</si>
  <si>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</si>
  <si>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</si>
  <si>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</si>
  <si>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</si>
  <si>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</si>
  <si>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</si>
  <si>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</si>
  <si>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</si>
  <si>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</si>
  <si>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</si>
  <si>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</si>
  <si>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</si>
  <si>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</si>
  <si>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</si>
  <si>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</si>
  <si>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</si>
  <si>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</si>
  <si>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</si>
  <si>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</si>
  <si>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</si>
  <si>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</si>
  <si>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</si>
  <si>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</si>
  <si>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</si>
  <si>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</si>
  <si>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</si>
  <si>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</si>
  <si>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</si>
  <si>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</si>
  <si>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</si>
  <si>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</si>
  <si>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</si>
  <si>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</si>
  <si>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</si>
  <si>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</si>
  <si>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</si>
  <si>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</si>
  <si>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</si>
  <si>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</si>
  <si>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</si>
  <si>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</si>
  <si>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</si>
  <si>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</si>
  <si>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</si>
  <si>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</si>
  <si>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</si>
  <si>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</si>
  <si>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</si>
  <si>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</si>
  <si>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</si>
  <si>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</si>
  <si>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</si>
  <si>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</si>
  <si>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</si>
  <si>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</si>
  <si>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</si>
  <si>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</si>
  <si>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</si>
  <si>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</si>
  <si>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</si>
  <si>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</si>
  <si>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</si>
  <si>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</si>
  <si>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</si>
  <si>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</si>
  <si>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</si>
  <si>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</si>
  <si>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</si>
  <si>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</si>
  <si>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</si>
  <si>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</si>
  <si>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</si>
  <si>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</si>
  <si>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</si>
  <si>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</si>
  <si>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</si>
  <si>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</si>
  <si>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</si>
  <si>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</si>
  <si>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</si>
  <si>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</si>
  <si>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</si>
  <si>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</si>
  <si>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</si>
  <si>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</si>
  <si>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</si>
  <si>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</si>
  <si>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</si>
  <si>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</si>
  <si>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</si>
  <si>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</si>
  <si>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</si>
  <si>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</si>
  <si>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</si>
  <si>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</si>
  <si>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</si>
  <si>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</si>
  <si>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</si>
  <si>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</si>
  <si>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</si>
  <si>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</si>
  <si>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</si>
  <si>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</si>
  <si>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</si>
  <si>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</si>
  <si>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</si>
  <si>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</si>
  <si>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</si>
  <si>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</si>
  <si>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</si>
  <si>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</si>
  <si>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</si>
  <si>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</si>
  <si>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</si>
  <si>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</si>
  <si>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</si>
  <si>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</si>
  <si>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</si>
  <si>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</si>
  <si>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</si>
  <si>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</si>
  <si>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</si>
  <si>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</si>
  <si>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</si>
  <si>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</si>
  <si>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</si>
  <si>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</si>
  <si>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</si>
  <si>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</si>
  <si>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</si>
  <si>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</si>
  <si>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</si>
  <si>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</si>
  <si>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</si>
  <si>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</si>
  <si>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</si>
  <si>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</si>
  <si>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</si>
  <si>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</si>
  <si>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</si>
  <si>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</si>
  <si>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</si>
  <si>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</si>
  <si>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</si>
  <si>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</si>
  <si>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</si>
  <si>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</si>
  <si>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</si>
  <si>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</si>
  <si>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</si>
  <si>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</si>
  <si>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</si>
  <si>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</si>
  <si>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</si>
  <si>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</si>
  <si>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</si>
  <si>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</si>
  <si>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</si>
  <si>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</si>
  <si>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</si>
  <si>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</si>
  <si>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</si>
  <si>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</si>
  <si>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</si>
  <si>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</si>
  <si>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</si>
  <si>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</si>
  <si>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</si>
  <si>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</si>
  <si>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</si>
  <si>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</si>
  <si>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</si>
  <si>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</si>
  <si>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</si>
  <si>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</si>
  <si>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</si>
  <si>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</si>
  <si>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</si>
  <si>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</si>
  <si>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</si>
  <si>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</si>
  <si>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</si>
  <si>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</si>
  <si>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</si>
  <si>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</si>
  <si>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</si>
  <si>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</si>
  <si>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</si>
  <si>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</si>
  <si>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</si>
  <si>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</si>
  <si>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</si>
  <si>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</si>
  <si>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</si>
  <si>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</si>
  <si>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</si>
  <si>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</si>
  <si>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</si>
  <si>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</si>
  <si>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</si>
  <si>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</si>
  <si>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</si>
  <si>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</si>
  <si>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</si>
  <si>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</si>
  <si>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</si>
  <si>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</si>
  <si>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</si>
  <si>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</si>
  <si>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</si>
  <si>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</si>
  <si>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</si>
  <si>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</si>
  <si>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</si>
  <si>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</si>
  <si>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</si>
  <si>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</si>
  <si>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</si>
  <si>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</si>
  <si>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</si>
  <si>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</si>
  <si>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</si>
  <si>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</si>
  <si>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</si>
  <si>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</si>
  <si>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</si>
  <si>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</si>
  <si>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</si>
  <si>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</si>
  <si>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</si>
  <si>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</si>
  <si>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</si>
  <si>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</si>
  <si>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</si>
  <si>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</si>
  <si>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</si>
  <si>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</si>
  <si>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</si>
  <si>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</si>
  <si>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</si>
  <si>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</si>
  <si>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</si>
  <si>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</si>
  <si>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</si>
  <si>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</si>
  <si>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</si>
  <si>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</si>
  <si>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</si>
  <si>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</si>
  <si>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</si>
  <si>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</si>
  <si>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</si>
  <si>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</si>
  <si>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</si>
  <si>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</si>
  <si>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</si>
  <si>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</si>
  <si>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</si>
  <si>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</si>
  <si>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</si>
  <si>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</si>
  <si>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</si>
  <si>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</si>
  <si>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</si>
  <si>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</si>
  <si>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</si>
  <si>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</si>
  <si>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</si>
  <si>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</si>
  <si>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</si>
  <si>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</si>
  <si>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</si>
  <si>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</si>
  <si>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</si>
  <si>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</si>
  <si>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</si>
  <si>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</si>
  <si>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</si>
  <si>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</si>
  <si>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</si>
  <si>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</si>
  <si>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</si>
  <si>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</si>
  <si>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</si>
  <si>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</si>
  <si>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</si>
  <si>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</si>
  <si>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</si>
  <si>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</si>
  <si>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</si>
  <si>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</si>
  <si>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</si>
  <si>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</si>
  <si>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</si>
  <si>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</si>
  <si>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</si>
  <si>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</si>
  <si>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</si>
  <si>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</si>
  <si>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</si>
  <si>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</si>
  <si>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</si>
  <si>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</si>
  <si>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</si>
  <si>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</si>
  <si>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</si>
  <si>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</si>
  <si>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</si>
  <si>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</si>
  <si>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</si>
  <si>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</si>
  <si>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</si>
  <si>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</si>
  <si>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</si>
  <si>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</si>
  <si>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</si>
  <si>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</si>
  <si>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</si>
  <si>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</si>
  <si>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</si>
  <si>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</si>
  <si>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</si>
  <si>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</si>
  <si>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</si>
  <si>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</si>
  <si>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</si>
  <si>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</si>
  <si>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</si>
  <si>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</si>
  <si>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</si>
  <si>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</si>
  <si>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</si>
  <si>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</si>
  <si>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</si>
  <si>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</si>
  <si>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</si>
  <si>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</si>
  <si>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</si>
  <si>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</si>
  <si>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</si>
  <si>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</si>
  <si>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</si>
  <si>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</si>
  <si>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</si>
  <si>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</si>
  <si>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</si>
  <si>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</si>
  <si>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</si>
  <si>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</si>
  <si>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</si>
  <si>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</si>
  <si>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</si>
  <si>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</si>
  <si>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</si>
  <si>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</si>
  <si>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</si>
  <si>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</si>
  <si>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</si>
  <si>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</si>
  <si>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</si>
  <si>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</si>
  <si>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</si>
  <si>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</si>
  <si>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</si>
  <si>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</si>
  <si>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</si>
  <si>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</si>
  <si>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</si>
  <si>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</si>
  <si>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</si>
  <si>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</si>
  <si>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</si>
  <si>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</si>
  <si>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</si>
  <si>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</si>
  <si>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</si>
  <si>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</si>
  <si>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</si>
  <si>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</si>
  <si>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</si>
  <si>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</si>
  <si>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</si>
  <si>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</si>
  <si>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</si>
  <si>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</si>
  <si>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</si>
  <si>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</si>
  <si>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</si>
  <si>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</si>
  <si>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</si>
  <si>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</si>
  <si>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</si>
  <si>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</si>
  <si>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</si>
  <si>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</si>
  <si>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</si>
  <si>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</si>
  <si>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</si>
  <si>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</si>
  <si>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</si>
  <si>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</si>
  <si>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</si>
  <si>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</si>
  <si>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</si>
  <si>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</si>
  <si>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</si>
  <si>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</si>
  <si>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</si>
  <si>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</si>
  <si>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</si>
  <si>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</si>
  <si>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</si>
  <si>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</si>
  <si>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</si>
  <si>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</si>
  <si>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</si>
  <si>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</si>
  <si>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</si>
  <si>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</si>
  <si>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</si>
  <si>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</si>
  <si>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</si>
  <si>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</si>
  <si>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</si>
  <si>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</si>
  <si>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</si>
  <si>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</si>
  <si>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</si>
  <si>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</si>
  <si>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</si>
  <si>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</si>
  <si>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</si>
  <si>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</si>
  <si>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</si>
  <si>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</si>
  <si>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</si>
  <si>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</si>
  <si>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</si>
  <si>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</si>
  <si>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</si>
  <si>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</si>
  <si>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</si>
  <si>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</si>
  <si>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</si>
  <si>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</si>
  <si>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</si>
  <si>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</si>
  <si>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</si>
  <si>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</si>
  <si>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</si>
  <si>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</si>
  <si>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</si>
  <si>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</si>
  <si>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</si>
  <si>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</si>
  <si>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</si>
  <si>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</si>
  <si>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</si>
  <si>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</si>
  <si>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</si>
  <si>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</si>
  <si>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</si>
  <si>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</si>
  <si>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</si>
  <si>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</si>
  <si>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</si>
  <si>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</si>
  <si>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</si>
  <si>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</si>
  <si>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</si>
  <si>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</si>
  <si>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</si>
  <si>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</si>
  <si>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</si>
  <si>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</si>
  <si>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</si>
  <si>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</si>
  <si>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</si>
  <si>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</si>
  <si>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</si>
  <si>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</si>
  <si>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</si>
  <si>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</si>
  <si>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</si>
  <si>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</si>
  <si>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</si>
  <si>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</si>
  <si>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</si>
  <si>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</si>
  <si>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</si>
  <si>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</si>
  <si>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</si>
  <si>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</si>
  <si>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</si>
  <si>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</si>
  <si>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</si>
  <si>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</si>
  <si>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</si>
  <si>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</si>
  <si>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</si>
  <si>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</si>
  <si>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</si>
  <si>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</si>
  <si>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</si>
  <si>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</si>
  <si>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</si>
  <si>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</si>
  <si>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</si>
  <si>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</si>
  <si>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</si>
  <si>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</si>
  <si>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</si>
  <si>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</si>
  <si>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</si>
  <si>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</si>
  <si>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</si>
  <si>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</si>
  <si>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</si>
  <si>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</si>
  <si>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</si>
  <si>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</si>
  <si>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</si>
  <si>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</si>
  <si>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</si>
  <si>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</si>
  <si>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</si>
  <si>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</si>
  <si>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</si>
  <si>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</si>
  <si>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</si>
  <si>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</si>
  <si>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</si>
  <si>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</si>
  <si>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</si>
  <si>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</si>
  <si>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</si>
  <si>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</si>
  <si>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</si>
  <si>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</si>
  <si>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</si>
  <si>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</si>
  <si>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</si>
  <si>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</si>
  <si>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</si>
  <si>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</si>
  <si>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</si>
  <si>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</si>
  <si>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</si>
  <si>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</si>
  <si>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</si>
  <si>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</si>
  <si>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</si>
  <si>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</si>
  <si>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</si>
  <si>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</si>
  <si>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</si>
  <si>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</si>
  <si>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</si>
  <si>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</si>
  <si>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</si>
  <si>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</si>
  <si>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</si>
  <si>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</si>
  <si>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</si>
  <si>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</si>
  <si>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</si>
  <si>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</si>
  <si>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</si>
  <si>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</si>
  <si>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</si>
  <si>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</si>
  <si>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</si>
  <si>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</si>
  <si>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</si>
  <si>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</si>
  <si>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</si>
  <si>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</si>
  <si>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</si>
  <si>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</si>
  <si>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</si>
  <si>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</si>
  <si>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</si>
  <si>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</si>
  <si>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</si>
  <si>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</si>
  <si>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</si>
  <si>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</si>
  <si>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</si>
  <si>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</si>
  <si>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</si>
  <si>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</si>
  <si>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</si>
  <si>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</si>
  <si>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</si>
  <si>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</si>
  <si>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</si>
  <si>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</si>
  <si>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</si>
  <si>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</si>
  <si>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</si>
  <si>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</si>
  <si>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</si>
  <si>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</si>
  <si>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</si>
  <si>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</si>
  <si>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</si>
  <si>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</si>
  <si>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</si>
  <si>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</si>
  <si>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</si>
  <si>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</si>
  <si>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</si>
  <si>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</si>
  <si>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</si>
  <si>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</si>
  <si>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</si>
  <si>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</si>
  <si>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</si>
  <si>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</si>
  <si>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</si>
  <si>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</si>
  <si>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</si>
  <si>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</si>
  <si>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</si>
  <si>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</si>
  <si>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</si>
  <si>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</si>
  <si>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</si>
  <si>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</si>
  <si>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</si>
  <si>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</si>
  <si>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</si>
  <si>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</si>
  <si>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</si>
  <si>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</si>
  <si>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</si>
  <si>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</si>
  <si>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</si>
  <si>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</si>
  <si>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</si>
  <si>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</si>
  <si>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</si>
  <si>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</si>
  <si>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</si>
  <si>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</si>
  <si>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</si>
  <si>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</si>
  <si>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</si>
  <si>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</si>
  <si>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</si>
  <si>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</si>
  <si>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</si>
  <si>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</si>
  <si>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</si>
  <si>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</si>
  <si>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</si>
  <si>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</si>
  <si>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</si>
  <si>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</si>
  <si>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</si>
  <si>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</si>
  <si>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</si>
  <si>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</si>
  <si>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</si>
  <si>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</si>
  <si>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</si>
  <si>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</si>
  <si>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</si>
  <si>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</si>
  <si>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</si>
  <si>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</si>
  <si>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</si>
  <si>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</si>
  <si>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</si>
  <si>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</si>
  <si>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</si>
  <si>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</si>
  <si>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</si>
  <si>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</si>
  <si>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</si>
  <si>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</si>
  <si>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</si>
  <si>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</si>
  <si>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</si>
  <si>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</si>
  <si>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</si>
  <si>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</si>
  <si>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</si>
  <si>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</si>
  <si>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</si>
  <si>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</si>
  <si>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</si>
  <si>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</si>
  <si>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</si>
  <si>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</si>
  <si>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</si>
  <si>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</si>
  <si>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</si>
  <si>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</si>
  <si>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</si>
  <si>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</si>
  <si>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</si>
  <si>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</si>
  <si>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</si>
  <si>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</si>
  <si>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</si>
  <si>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</si>
  <si>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</si>
  <si>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</si>
  <si>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</si>
  <si>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</si>
  <si>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</si>
  <si>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</si>
  <si>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</si>
  <si>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</si>
  <si>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</si>
  <si>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</si>
  <si>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</si>
  <si>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</si>
  <si>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</si>
  <si>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</si>
  <si>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</si>
  <si>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</si>
  <si>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</si>
  <si>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</si>
  <si>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</si>
  <si>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</si>
  <si>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</si>
  <si>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</si>
  <si>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</si>
  <si>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</si>
  <si>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</si>
  <si>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</si>
  <si>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</si>
  <si>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</si>
  <si>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</si>
  <si>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</si>
  <si>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</si>
  <si>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</si>
  <si>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</si>
  <si>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</si>
  <si>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</si>
  <si>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</si>
  <si>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</si>
  <si>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</si>
  <si>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</si>
  <si>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</si>
  <si>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</si>
  <si>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</si>
  <si>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</si>
  <si>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</si>
  <si>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</si>
  <si>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</si>
  <si>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</si>
  <si>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</si>
  <si>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</si>
  <si>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</si>
  <si>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</si>
  <si>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</si>
  <si>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</si>
  <si>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</si>
  <si>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</si>
  <si>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</si>
  <si>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</si>
  <si>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</si>
  <si>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</si>
  <si>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</si>
  <si>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</si>
  <si>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</si>
  <si>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</si>
  <si>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</si>
  <si>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</si>
  <si>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</si>
  <si>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</si>
  <si>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</si>
  <si>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</si>
  <si>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</si>
  <si>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</si>
  <si>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</si>
  <si>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</si>
  <si>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</si>
  <si>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</si>
  <si>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</si>
  <si>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</si>
  <si>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</si>
  <si>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</si>
  <si>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</si>
  <si>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</si>
  <si>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</si>
  <si>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</si>
  <si>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</si>
  <si>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</si>
  <si>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</si>
  <si>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</si>
  <si>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</si>
  <si>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</si>
  <si>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</si>
  <si>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</si>
  <si>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</si>
  <si>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</si>
  <si>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</si>
  <si>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</si>
  <si>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</si>
  <si>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</si>
  <si>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</si>
  <si>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</si>
  <si>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</si>
  <si>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</si>
  <si>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</si>
  <si>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</si>
  <si>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</si>
  <si>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</si>
  <si>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</si>
  <si>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</si>
  <si>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</si>
  <si>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</si>
  <si>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</si>
  <si>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</si>
  <si>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</si>
  <si>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</si>
  <si>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</si>
  <si>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</si>
  <si>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</si>
  <si>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</si>
  <si>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</si>
  <si>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</si>
  <si>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</si>
  <si>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</si>
  <si>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</si>
  <si>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</si>
  <si>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</si>
  <si>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</si>
  <si>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</si>
  <si>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</si>
  <si>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</si>
  <si>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</si>
  <si>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</si>
  <si>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</si>
  <si>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</si>
  <si>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</si>
  <si>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</si>
  <si>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</si>
  <si>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</si>
  <si>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</si>
  <si>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</si>
  <si>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</si>
  <si>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</si>
  <si>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</si>
  <si>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</si>
  <si>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</si>
  <si>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</si>
  <si>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</si>
  <si>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</si>
  <si>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</si>
  <si>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</si>
  <si>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</si>
  <si>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</si>
  <si>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</si>
  <si>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</si>
  <si>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</si>
  <si>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</si>
  <si>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</si>
  <si>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</si>
  <si>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</si>
  <si>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</si>
  <si>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</si>
  <si>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</si>
  <si>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</si>
  <si>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</si>
  <si>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</si>
  <si>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</si>
  <si>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</si>
  <si>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</si>
  <si>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</si>
  <si>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</si>
  <si>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</si>
  <si>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</si>
  <si>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</si>
  <si>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</si>
  <si>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</si>
  <si>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</si>
  <si>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</si>
  <si>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</si>
  <si>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</si>
  <si>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</si>
  <si>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</si>
  <si>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</si>
  <si>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</si>
  <si>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</si>
  <si>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</si>
  <si>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</si>
  <si>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</si>
  <si>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</si>
  <si>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</si>
  <si>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</si>
  <si>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</si>
  <si>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</si>
  <si>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</si>
  <si>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</si>
  <si>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</si>
  <si>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</si>
  <si>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</si>
  <si>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</si>
  <si>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</si>
  <si>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</si>
  <si>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</si>
  <si>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</si>
  <si>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</si>
  <si>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</si>
  <si>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</si>
  <si>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</si>
  <si>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</si>
  <si>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</si>
  <si>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</si>
  <si>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</si>
  <si>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</si>
  <si>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</si>
  <si>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</si>
  <si>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</si>
  <si>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</si>
  <si>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</si>
  <si>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</si>
  <si>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</si>
  <si>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</si>
  <si>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</si>
  <si>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</si>
  <si>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</si>
  <si>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</si>
  <si>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</si>
  <si>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</si>
  <si>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</si>
  <si>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</si>
  <si>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</si>
  <si>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</si>
  <si>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</si>
  <si>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</si>
  <si>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</si>
  <si>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</si>
  <si>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</si>
  <si>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</si>
  <si>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</si>
  <si>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</si>
  <si>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</si>
  <si>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</si>
  <si>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</si>
  <si>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</si>
  <si>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</si>
  <si>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</si>
  <si>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</si>
  <si>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</si>
  <si>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</si>
  <si>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</si>
  <si>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</si>
  <si>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</si>
  <si>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</si>
  <si>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</si>
  <si>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</si>
  <si>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</si>
  <si>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</si>
  <si>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</si>
  <si>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</si>
  <si>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</si>
  <si>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</si>
  <si>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</si>
  <si>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</si>
  <si>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</si>
  <si>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</si>
  <si>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</si>
  <si>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</si>
  <si>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</si>
  <si>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</si>
  <si>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</si>
  <si>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</si>
  <si>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</si>
  <si>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</si>
  <si>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</si>
  <si>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</si>
  <si>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</si>
  <si>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</si>
  <si>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</si>
  <si>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</si>
  <si>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</si>
  <si>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</si>
  <si>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</si>
  <si>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</si>
  <si>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</si>
  <si>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</si>
  <si>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</si>
  <si>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</si>
  <si>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</si>
  <si>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</si>
  <si>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</si>
  <si>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</si>
  <si>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</si>
  <si>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</si>
  <si>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</si>
  <si>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</si>
  <si>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</si>
  <si>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</si>
  <si>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</si>
  <si>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</si>
  <si>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</si>
  <si>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</si>
  <si>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</si>
  <si>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</si>
  <si>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</si>
  <si>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</si>
  <si>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</si>
  <si>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</si>
  <si>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</si>
  <si>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</si>
  <si>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</si>
  <si>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</si>
  <si>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</si>
  <si>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</si>
  <si>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</si>
  <si>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</si>
  <si>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</si>
  <si>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</si>
  <si>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</si>
  <si>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</si>
  <si>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</si>
  <si>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</si>
  <si>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</si>
  <si>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</si>
  <si>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</si>
  <si>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</si>
  <si>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</si>
  <si>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</si>
  <si>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</si>
  <si>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</si>
  <si>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</si>
  <si>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</si>
  <si>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</si>
  <si>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</si>
  <si>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</si>
  <si>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</si>
  <si>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</si>
  <si>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</si>
  <si>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</si>
  <si>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</si>
  <si>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</si>
  <si>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</si>
  <si>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</si>
  <si>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</si>
  <si>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</si>
  <si>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</si>
  <si>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</si>
  <si>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</si>
  <si>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</si>
  <si>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</si>
  <si>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</si>
  <si>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</si>
  <si>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</si>
  <si>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</si>
  <si>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</si>
  <si>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</si>
  <si>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</si>
  <si>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</si>
  <si>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</si>
  <si>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</si>
  <si>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</si>
  <si>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</si>
  <si>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</si>
  <si>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</si>
  <si>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</si>
  <si>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</si>
  <si>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</si>
  <si>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</si>
  <si>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</si>
  <si>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</si>
  <si>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</si>
  <si>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</si>
  <si>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</si>
  <si>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</si>
  <si>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</si>
  <si>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</si>
  <si>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</si>
  <si>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</si>
  <si>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</si>
  <si>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</si>
  <si>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</si>
  <si>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</si>
  <si>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</si>
  <si>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</si>
  <si>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</si>
  <si>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</si>
  <si>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</si>
  <si>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</si>
  <si>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</si>
  <si>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</si>
  <si>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</si>
  <si>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</si>
  <si>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</si>
  <si>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</si>
  <si>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</si>
  <si>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</si>
  <si>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</si>
  <si>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</si>
  <si>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</si>
  <si>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</si>
  <si>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</si>
  <si>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</si>
  <si>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</si>
  <si>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</si>
  <si>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</si>
  <si>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</si>
  <si>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</si>
  <si>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</si>
  <si>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</si>
  <si>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</si>
  <si>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</si>
  <si>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</si>
  <si>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</si>
  <si>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</si>
  <si>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</si>
  <si>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</si>
  <si>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</si>
  <si>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</si>
  <si>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</si>
  <si>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</si>
  <si>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</si>
  <si>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</si>
  <si>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</si>
  <si>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</si>
  <si>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</si>
  <si>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</si>
  <si>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</si>
  <si>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</si>
  <si>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</si>
  <si>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</si>
  <si>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</si>
  <si>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</si>
  <si>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</si>
  <si>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</si>
  <si>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</si>
  <si>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</si>
  <si>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</si>
  <si>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</si>
  <si>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</si>
  <si>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</si>
  <si>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</si>
  <si>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</si>
  <si>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</si>
  <si>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</si>
  <si>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</si>
  <si>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</si>
  <si>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</si>
  <si>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</si>
  <si>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</si>
  <si>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</si>
  <si>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</si>
  <si>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</si>
  <si>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</si>
  <si>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</si>
  <si>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</si>
  <si>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</si>
  <si>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</si>
  <si>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</si>
  <si>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</si>
  <si>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</si>
  <si>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</si>
  <si>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</si>
  <si>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</si>
  <si>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</si>
  <si>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</si>
  <si>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</si>
  <si>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</si>
  <si>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</si>
  <si>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</si>
  <si>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</si>
  <si>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</si>
  <si>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</si>
  <si>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</si>
  <si>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</si>
  <si>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</si>
  <si>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</si>
  <si>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</si>
  <si>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</si>
  <si>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</si>
  <si>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</si>
  <si>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</si>
  <si>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</si>
  <si>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</si>
  <si>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</si>
  <si>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</si>
  <si>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</si>
  <si>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</si>
  <si>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</si>
  <si>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</si>
  <si>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</si>
  <si>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</si>
  <si>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</si>
  <si>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</si>
  <si>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</si>
  <si>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</si>
  <si>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</si>
  <si>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</si>
  <si>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</si>
  <si>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</si>
  <si>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</si>
  <si>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</si>
  <si>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</si>
  <si>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</si>
  <si>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</si>
  <si>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</si>
  <si>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</si>
  <si>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</si>
  <si>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</si>
  <si>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</si>
  <si>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</si>
  <si>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</si>
  <si>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</si>
  <si>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</si>
  <si>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</si>
  <si>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</si>
  <si>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</si>
  <si>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</si>
  <si>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</si>
  <si>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</si>
  <si>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</si>
  <si>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</si>
  <si>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</si>
  <si>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</si>
  <si>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</si>
  <si>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</si>
  <si>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</si>
  <si>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</si>
  <si>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</si>
  <si>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</si>
  <si>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</si>
  <si>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</si>
  <si>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</si>
  <si>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</si>
  <si>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</si>
  <si>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</si>
  <si>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</si>
  <si>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</si>
  <si>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</si>
  <si>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</si>
  <si>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</si>
  <si>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</si>
  <si>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</si>
  <si>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</si>
  <si>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</si>
  <si>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</si>
  <si>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</si>
  <si>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</si>
  <si>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</si>
  <si>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</si>
  <si>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</si>
  <si>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</si>
  <si>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</si>
  <si>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</si>
  <si>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</si>
  <si>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</si>
  <si>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</si>
  <si>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</si>
  <si>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</si>
  <si>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</si>
  <si>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</si>
  <si>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</si>
  <si>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</si>
  <si>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</si>
  <si>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</si>
  <si>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</si>
  <si>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</si>
  <si>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</si>
  <si>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</si>
  <si>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</si>
  <si>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</si>
  <si>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</si>
  <si>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</si>
  <si>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</si>
  <si>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</si>
  <si>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</si>
  <si>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</si>
  <si>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</si>
  <si>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</si>
  <si>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</si>
  <si>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</si>
  <si>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</si>
  <si>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</si>
  <si>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</si>
  <si>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</si>
  <si>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</si>
  <si>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</si>
  <si>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</si>
  <si>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</si>
  <si>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</si>
  <si>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</si>
  <si>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</si>
  <si>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</si>
  <si>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</si>
  <si>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</si>
  <si>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</si>
  <si>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</si>
  <si>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</si>
  <si>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</si>
  <si>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</si>
  <si>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</si>
  <si>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</si>
  <si>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</si>
  <si>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</si>
  <si>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</si>
  <si>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</si>
  <si>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</si>
  <si>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</si>
  <si>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</si>
  <si>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</si>
  <si>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</si>
  <si>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</si>
  <si>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</si>
  <si>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</si>
  <si>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</si>
  <si>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</si>
  <si>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</si>
  <si>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</si>
  <si>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</si>
  <si>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</si>
  <si>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</si>
  <si>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</si>
  <si>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</si>
  <si>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</si>
  <si>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</si>
  <si>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</si>
  <si>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</si>
  <si>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</si>
  <si>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</si>
  <si>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</si>
  <si>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</si>
  <si>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</si>
  <si>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</si>
  <si>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</si>
  <si>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</si>
  <si>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</si>
  <si>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</si>
  <si>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</si>
  <si>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</si>
  <si>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</si>
  <si>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</si>
  <si>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</si>
  <si>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</si>
  <si>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</si>
  <si>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</si>
  <si>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</si>
  <si>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</si>
  <si>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</si>
  <si>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</si>
  <si>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</si>
  <si>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</si>
  <si>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</si>
  <si>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</si>
  <si>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</si>
  <si>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</si>
  <si>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</si>
  <si>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</si>
  <si>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</si>
  <si>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</si>
  <si>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</si>
  <si>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</si>
  <si>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</si>
  <si>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</si>
  <si>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</si>
  <si>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</si>
  <si>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</si>
  <si>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</si>
  <si>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</si>
  <si>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</si>
  <si>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</si>
  <si>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</si>
  <si>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</si>
  <si>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</si>
  <si>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</si>
  <si>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</si>
  <si>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</si>
  <si>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</si>
  <si>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</si>
  <si>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</si>
  <si>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</si>
  <si>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</si>
  <si>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</si>
  <si>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</si>
  <si>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</si>
  <si>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</si>
  <si>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</si>
  <si>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</si>
  <si>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</si>
  <si>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</si>
  <si>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</si>
  <si>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</si>
  <si>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</si>
  <si>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</si>
  <si>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</si>
  <si>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</si>
  <si>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</si>
  <si>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</si>
  <si>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</si>
  <si>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</si>
  <si>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</si>
  <si>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</si>
  <si>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</si>
  <si>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</si>
  <si>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</si>
  <si>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</si>
  <si>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</si>
  <si>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</si>
  <si>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</si>
  <si>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</si>
  <si>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</si>
  <si>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</si>
  <si>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</si>
  <si>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</si>
  <si>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</si>
  <si>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</si>
  <si>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</si>
  <si>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</si>
  <si>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</si>
  <si>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</si>
  <si>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</si>
  <si>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</si>
  <si>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</si>
  <si>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</si>
  <si>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</si>
  <si>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</si>
  <si>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</si>
  <si>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</si>
  <si>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</si>
  <si>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</si>
  <si>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</si>
  <si>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</si>
  <si>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</si>
  <si>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</si>
  <si>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</si>
  <si>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</si>
  <si>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</si>
  <si>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</si>
  <si>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</si>
  <si>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</si>
  <si>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</si>
  <si>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</si>
  <si>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</si>
  <si>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</si>
  <si>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</si>
  <si>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</si>
  <si>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</si>
  <si>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</si>
  <si>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</si>
  <si>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</si>
  <si>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</si>
  <si>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</si>
  <si>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</si>
  <si>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</si>
  <si>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</si>
  <si>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</si>
  <si>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</si>
  <si>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</si>
  <si>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</si>
  <si>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</si>
  <si>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</si>
  <si>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</si>
  <si>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</si>
  <si>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</si>
  <si>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</si>
  <si>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</si>
  <si>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</si>
  <si>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</si>
  <si>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</si>
  <si>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</si>
  <si>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</si>
  <si>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</si>
  <si>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</si>
  <si>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</si>
  <si>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</si>
  <si>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</si>
  <si>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</si>
  <si>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</si>
  <si>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</si>
  <si>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</si>
  <si>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</si>
  <si>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</si>
  <si>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</si>
  <si>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</si>
  <si>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</si>
  <si>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</si>
  <si>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</si>
  <si>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</si>
  <si>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</si>
  <si>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</si>
  <si>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</si>
  <si>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</si>
  <si>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</si>
  <si>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</si>
  <si>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</si>
  <si>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</si>
  <si>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</si>
  <si>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</si>
  <si>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</si>
  <si>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</si>
  <si>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</si>
  <si>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</si>
  <si>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</si>
  <si>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</si>
  <si>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</si>
  <si>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</si>
  <si>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</si>
  <si>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</si>
  <si>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</si>
  <si>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</si>
  <si>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</si>
  <si>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</si>
  <si>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</si>
  <si>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</si>
  <si>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</si>
  <si>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</si>
  <si>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</si>
  <si>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</si>
  <si>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</si>
  <si>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</si>
  <si>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</si>
  <si>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</si>
  <si>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</si>
  <si>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</si>
  <si>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</si>
  <si>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</si>
  <si>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</si>
  <si>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</si>
  <si>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</si>
  <si>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</si>
  <si>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</si>
  <si>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</si>
  <si>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</si>
  <si>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</si>
  <si>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</si>
  <si>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</si>
  <si>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</si>
  <si>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</si>
  <si>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</si>
  <si>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</si>
  <si>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</si>
  <si>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</si>
  <si>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</si>
  <si>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</si>
  <si>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</si>
  <si>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</si>
  <si>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</si>
  <si>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</si>
  <si>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</si>
  <si>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</si>
  <si>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</si>
  <si>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</si>
  <si>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</si>
  <si>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</si>
  <si>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</si>
  <si>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</si>
  <si>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</si>
  <si>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</si>
  <si>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</si>
  <si>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</si>
  <si>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</si>
  <si>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</si>
  <si>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</si>
  <si>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</si>
  <si>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</si>
  <si>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</si>
  <si>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</si>
  <si>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</si>
  <si>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</si>
  <si>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</si>
  <si>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</si>
  <si>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</si>
  <si>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</si>
  <si>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</si>
  <si>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</si>
  <si>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</si>
  <si>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</si>
  <si>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</si>
  <si>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</si>
  <si>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</si>
  <si>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</si>
  <si>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</si>
  <si>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</si>
  <si>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</si>
  <si>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</si>
  <si>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</si>
  <si>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</si>
  <si>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</si>
  <si>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</si>
  <si>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</si>
  <si>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</si>
  <si>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</si>
  <si>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</si>
  <si>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</si>
  <si>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</si>
  <si>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</si>
  <si>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</si>
  <si>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</si>
  <si>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</si>
  <si>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</si>
  <si>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</si>
  <si>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</si>
  <si>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</si>
  <si>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</si>
  <si>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</si>
  <si>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</si>
  <si>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</si>
  <si>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</si>
  <si>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</si>
  <si>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</si>
  <si>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</si>
  <si>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</si>
  <si>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</si>
  <si>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</si>
  <si>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</si>
  <si>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</si>
  <si>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</si>
  <si>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</si>
  <si>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</si>
  <si>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</si>
  <si>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</si>
  <si>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</si>
  <si>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</si>
  <si>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</si>
  <si>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</si>
  <si>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</si>
  <si>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</si>
  <si>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</si>
  <si>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</si>
  <si>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</si>
  <si>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</si>
  <si>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</si>
  <si>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</si>
  <si>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</si>
  <si>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</si>
  <si>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</si>
  <si>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</si>
  <si>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</si>
  <si>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</si>
  <si>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</si>
  <si>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</si>
  <si>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</si>
  <si>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</si>
  <si>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</si>
  <si>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</si>
  <si>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</si>
  <si>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</si>
  <si>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</si>
  <si>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</si>
  <si>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</si>
  <si>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</si>
  <si>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</si>
  <si>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</si>
  <si>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</si>
  <si>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</si>
  <si>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</si>
  <si>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</si>
  <si>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</si>
  <si>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</si>
  <si>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</si>
  <si>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</si>
  <si>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</si>
  <si>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</si>
  <si>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</si>
  <si>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</si>
  <si>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</si>
  <si>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</si>
  <si>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</si>
  <si>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</si>
  <si>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</si>
  <si>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</si>
  <si>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</si>
  <si>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</si>
  <si>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</si>
  <si>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</si>
  <si>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</si>
  <si>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</si>
  <si>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</si>
  <si>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</si>
  <si>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</si>
  <si>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</si>
  <si>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</si>
  <si>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</si>
  <si>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</si>
  <si>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</si>
  <si>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</si>
  <si>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</si>
  <si>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</si>
  <si>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</si>
  <si>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</si>
  <si>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</si>
  <si>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</si>
  <si>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</si>
  <si>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</si>
  <si>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</si>
  <si>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</si>
  <si>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</si>
  <si>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</si>
  <si>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</si>
  <si>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</si>
  <si>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</si>
  <si>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</si>
  <si>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</si>
  <si>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</si>
  <si>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</si>
  <si>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</si>
  <si>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</si>
  <si>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</si>
  <si>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</si>
  <si>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</si>
  <si>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</si>
  <si>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</si>
  <si>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</si>
  <si>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</si>
  <si>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</si>
  <si>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</si>
  <si>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</si>
  <si>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</si>
  <si>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</si>
  <si>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</si>
  <si>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</si>
  <si>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</si>
  <si>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</si>
  <si>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</si>
  <si>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</si>
  <si>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</si>
  <si>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</si>
  <si>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</si>
  <si>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</si>
  <si>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</si>
  <si>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</si>
  <si>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</si>
  <si>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</si>
  <si>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</si>
  <si>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</si>
  <si>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</si>
  <si>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</si>
  <si>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</si>
  <si>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</si>
  <si>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</si>
  <si>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</si>
  <si>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</si>
  <si>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</si>
  <si>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</si>
  <si>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</si>
  <si>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</si>
  <si>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</si>
  <si>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</si>
  <si>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</si>
  <si>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</si>
  <si>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</si>
  <si>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</si>
  <si>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</si>
  <si>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</si>
  <si>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</si>
  <si>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</si>
  <si>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</si>
  <si>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</si>
  <si>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</si>
  <si>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</si>
  <si>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</si>
  <si>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</si>
  <si>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</si>
  <si>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</si>
  <si>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</si>
  <si>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</si>
  <si>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</si>
  <si>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</si>
  <si>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</si>
  <si>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</si>
  <si>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</si>
  <si>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</si>
  <si>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</si>
  <si>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</si>
  <si>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</si>
  <si>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</si>
  <si>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</si>
  <si>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</si>
  <si>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</si>
  <si>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</si>
  <si>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</si>
  <si>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</si>
  <si>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</si>
  <si>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</si>
  <si>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</si>
  <si>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</si>
  <si>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</si>
  <si>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</si>
  <si>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</si>
  <si>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</si>
  <si>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</si>
  <si>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</si>
  <si>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</si>
  <si>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</si>
  <si>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</si>
  <si>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</si>
  <si>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</si>
  <si>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</si>
  <si>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</si>
  <si>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</si>
  <si>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</si>
  <si>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</si>
  <si>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</si>
  <si>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</si>
  <si>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</si>
  <si>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</si>
  <si>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</si>
  <si>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</si>
  <si>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</si>
  <si>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</si>
  <si>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</si>
  <si>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</si>
  <si>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</si>
  <si>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</si>
  <si>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</si>
  <si>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</si>
  <si>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</si>
  <si>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</si>
  <si>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</si>
  <si>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</si>
  <si>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</si>
  <si>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</si>
  <si>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</si>
  <si>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</si>
  <si>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</si>
  <si>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</si>
  <si>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</si>
  <si>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</si>
  <si>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</si>
  <si>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</si>
  <si>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</si>
  <si>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</si>
  <si>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</si>
  <si>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</si>
  <si>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</si>
  <si>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</si>
  <si>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</si>
  <si>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</si>
  <si>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</si>
  <si>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</si>
  <si>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</si>
  <si>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</si>
  <si>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</si>
  <si>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</si>
  <si>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</si>
  <si>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</si>
  <si>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</si>
  <si>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</si>
  <si>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</si>
  <si>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</si>
  <si>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</si>
  <si>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</si>
  <si>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</si>
  <si>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</si>
  <si>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</si>
  <si>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</si>
  <si>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</si>
  <si>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</si>
  <si>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</si>
  <si>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</si>
  <si>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</si>
  <si>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</si>
  <si>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</si>
  <si>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</si>
  <si>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</si>
  <si>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</si>
  <si>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</si>
  <si>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</si>
  <si>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</si>
  <si>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</si>
  <si>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</si>
  <si>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</si>
  <si>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</si>
  <si>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</si>
  <si>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</si>
  <si>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</si>
  <si>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</si>
  <si>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</si>
  <si>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</si>
  <si>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</si>
  <si>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</si>
  <si>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</si>
  <si>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</si>
  <si>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</si>
  <si>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</si>
  <si>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</si>
  <si>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</si>
  <si>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</si>
  <si>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</si>
  <si>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</si>
  <si>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</si>
  <si>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</si>
  <si>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</si>
  <si>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</si>
  <si>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</si>
  <si>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</si>
  <si>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</si>
  <si>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</si>
  <si>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</si>
  <si>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</si>
  <si>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</si>
  <si>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</si>
  <si>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</si>
  <si>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</si>
  <si>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</si>
  <si>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</si>
  <si>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</si>
  <si>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</si>
  <si>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</si>
  <si>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</si>
  <si>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</si>
  <si>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</si>
  <si>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</si>
  <si>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</si>
  <si>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</si>
  <si>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</si>
  <si>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</si>
  <si>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</si>
  <si>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</si>
  <si>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</si>
  <si>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</si>
  <si>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</si>
  <si>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</si>
  <si>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</si>
  <si>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</si>
  <si>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</si>
  <si>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</si>
  <si>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</si>
  <si>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</si>
  <si>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</si>
  <si>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</si>
  <si>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</si>
  <si>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</si>
  <si>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</si>
  <si>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</si>
  <si>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</si>
  <si>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</si>
  <si>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</si>
  <si>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</si>
  <si>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</si>
  <si>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</si>
  <si>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</si>
  <si>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</si>
  <si>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</si>
  <si>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</si>
  <si>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</si>
  <si>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</si>
  <si>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</si>
  <si>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</si>
  <si>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</si>
  <si>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</si>
  <si>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</si>
  <si>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</si>
  <si>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</si>
  <si>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</si>
  <si>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</si>
  <si>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</si>
  <si>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</si>
  <si>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</si>
  <si>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</si>
  <si>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</si>
  <si>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</si>
  <si>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</si>
  <si>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</si>
  <si>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</si>
  <si>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</si>
  <si>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</si>
  <si>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</si>
  <si>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</si>
  <si>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</si>
  <si>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</si>
  <si>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</si>
  <si>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</si>
  <si>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</si>
  <si>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</si>
  <si>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</si>
  <si>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</si>
  <si>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</si>
  <si>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</si>
  <si>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</si>
  <si>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</si>
  <si>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</si>
  <si>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</si>
  <si>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</si>
  <si>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</si>
  <si>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</si>
  <si>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</si>
  <si>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</si>
  <si>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</si>
  <si>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</si>
  <si>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</si>
  <si>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</si>
  <si>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</si>
  <si>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</si>
  <si>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</si>
  <si>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</si>
  <si>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</si>
  <si>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</si>
  <si>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</si>
  <si>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</si>
  <si>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</si>
  <si>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</si>
  <si>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</si>
  <si>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</si>
  <si>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</si>
  <si>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</si>
  <si>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</si>
  <si>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</si>
  <si>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</si>
  <si>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</si>
  <si>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</si>
  <si>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</si>
  <si>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</si>
  <si>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</si>
  <si>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</si>
  <si>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</si>
  <si>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</si>
  <si>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</si>
  <si>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</si>
  <si>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</si>
  <si>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</si>
  <si>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</si>
  <si>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</si>
  <si>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</si>
  <si>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</si>
  <si>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</si>
  <si>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</si>
  <si>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</si>
  <si>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</si>
  <si>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</si>
  <si>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</si>
  <si>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</si>
  <si>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</si>
  <si>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</si>
  <si>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</si>
  <si>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</si>
  <si>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</si>
  <si>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</si>
  <si>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</si>
  <si>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</si>
  <si>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</si>
  <si>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</si>
  <si>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</si>
  <si>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</si>
  <si>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</si>
  <si>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</si>
  <si>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</si>
  <si>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</si>
  <si>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</si>
  <si>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</si>
  <si>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</si>
  <si>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</si>
  <si>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</si>
  <si>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</si>
  <si>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</si>
  <si>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</si>
  <si>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</si>
  <si>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</si>
  <si>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</si>
  <si>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</si>
  <si>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</si>
  <si>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</si>
  <si>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</si>
  <si>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</si>
  <si>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</si>
  <si>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</si>
  <si>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</si>
  <si>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</si>
  <si>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</si>
  <si>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</si>
  <si>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</si>
  <si>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</si>
  <si>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</si>
  <si>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</si>
  <si>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</si>
  <si>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</si>
  <si>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</si>
  <si>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</si>
  <si>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</si>
  <si>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</si>
  <si>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</si>
  <si>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</si>
  <si>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</si>
  <si>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</si>
  <si>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</si>
  <si>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</si>
  <si>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</si>
  <si>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</si>
  <si>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</si>
  <si>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</si>
  <si>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</si>
  <si>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</si>
  <si>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</si>
  <si>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</si>
  <si>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</si>
  <si>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</si>
  <si>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</si>
  <si>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</si>
  <si>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</si>
  <si>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</si>
  <si>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</si>
  <si>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</si>
  <si>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</si>
  <si>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</si>
  <si>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</si>
  <si>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</si>
  <si>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</si>
  <si>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</si>
  <si>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</si>
  <si>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</si>
  <si>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</si>
  <si>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</si>
  <si>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</si>
  <si>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</si>
  <si>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</si>
  <si>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</si>
  <si>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</si>
  <si>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</si>
  <si>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</si>
  <si>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</si>
  <si>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</si>
  <si>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</si>
  <si>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</si>
  <si>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</si>
  <si>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</si>
  <si>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</si>
  <si>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</si>
  <si>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</si>
  <si>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</si>
  <si>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</si>
  <si>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</si>
  <si>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</si>
  <si>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</si>
  <si>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</si>
  <si>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</si>
  <si>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</si>
  <si>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</si>
  <si>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</si>
  <si>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</si>
  <si>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</si>
  <si>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</si>
  <si>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</si>
  <si>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</si>
  <si>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</si>
  <si>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</si>
  <si>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</si>
  <si>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</si>
  <si>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</si>
  <si>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</si>
  <si>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</si>
  <si>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</si>
  <si>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</si>
  <si>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</si>
  <si>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</si>
  <si>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</si>
  <si>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</si>
  <si>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</si>
  <si>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</si>
  <si>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</si>
  <si>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</si>
  <si>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</si>
  <si>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</si>
  <si>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</si>
  <si>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</si>
  <si>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</si>
  <si>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</si>
  <si>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</si>
  <si>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</si>
  <si>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</si>
  <si>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</si>
  <si>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</si>
  <si>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</si>
  <si>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</si>
  <si>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</si>
  <si>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</si>
  <si>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</si>
  <si>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</si>
  <si>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</si>
  <si>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</si>
  <si>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</si>
  <si>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</si>
  <si>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</si>
  <si>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</si>
  <si>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</si>
  <si>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</si>
  <si>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</si>
  <si>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</si>
  <si>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</si>
  <si>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</si>
  <si>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</si>
  <si>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</si>
  <si>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</si>
  <si>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</si>
  <si>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</si>
  <si>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</si>
  <si>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</si>
  <si>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</si>
  <si>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</si>
  <si>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</si>
  <si>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</si>
  <si>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</si>
  <si>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</si>
  <si>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</si>
  <si>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</si>
  <si>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</si>
  <si>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</si>
  <si>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</si>
  <si>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</si>
  <si>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</si>
  <si>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</si>
  <si>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</si>
  <si>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</si>
  <si>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</si>
  <si>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</si>
  <si>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</si>
  <si>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</si>
  <si>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</si>
  <si>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</si>
  <si>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</si>
  <si>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</si>
  <si>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</si>
  <si>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</si>
  <si>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</si>
  <si>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</si>
  <si>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</si>
  <si>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</si>
  <si>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</si>
  <si>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</si>
  <si>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</si>
  <si>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</si>
  <si>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</si>
  <si>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</si>
  <si>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</si>
  <si>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</si>
  <si>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</si>
  <si>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</si>
  <si>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</si>
  <si>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</si>
  <si>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</si>
  <si>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</si>
  <si>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</si>
  <si>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</si>
  <si>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</si>
  <si>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</si>
  <si>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</si>
  <si>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</si>
  <si>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</si>
  <si>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</si>
  <si>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</si>
  <si>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</si>
  <si>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</si>
  <si>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</si>
  <si>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</si>
  <si>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</si>
  <si>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</si>
  <si>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</si>
  <si>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</si>
  <si>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</si>
  <si>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</si>
  <si>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</si>
  <si>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</si>
  <si>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</si>
  <si>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</si>
  <si>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</si>
  <si>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</si>
  <si>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</si>
  <si>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</si>
  <si>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</si>
  <si>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</si>
  <si>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</si>
  <si>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</si>
  <si>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</si>
  <si>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</si>
  <si>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</si>
  <si>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</si>
  <si>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</si>
  <si>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</si>
  <si>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</si>
  <si>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</si>
  <si>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</si>
  <si>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</si>
  <si>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</si>
  <si>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</si>
  <si>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</si>
  <si>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</si>
  <si>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</si>
  <si>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</si>
  <si>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</si>
  <si>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</si>
  <si>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</si>
  <si>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</si>
  <si>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</si>
  <si>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</si>
  <si>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</si>
  <si>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</si>
  <si>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</si>
  <si>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</si>
  <si>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</si>
  <si>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</si>
  <si>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</si>
  <si>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</si>
  <si>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</si>
  <si>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</si>
  <si>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</si>
  <si>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</si>
  <si>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</si>
  <si>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</si>
  <si>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</si>
  <si>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</si>
  <si>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</si>
  <si>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</si>
  <si>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</si>
  <si>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</si>
  <si>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</si>
  <si>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</si>
  <si>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</si>
  <si>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</si>
  <si>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</si>
  <si>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</si>
  <si>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</si>
  <si>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</si>
  <si>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</si>
  <si>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</si>
  <si>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</si>
  <si>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</si>
  <si>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</si>
  <si>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</si>
  <si>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</si>
  <si>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</si>
  <si>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</si>
  <si>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</si>
  <si>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</si>
  <si>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</si>
  <si>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</si>
  <si>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</si>
  <si>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</si>
  <si>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</si>
  <si>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</si>
  <si>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</si>
  <si>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</si>
  <si>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</si>
  <si>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</si>
  <si>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</si>
  <si>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</si>
  <si>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</si>
  <si>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</si>
  <si>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</si>
  <si>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</si>
  <si>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</si>
  <si>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</si>
  <si>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</si>
  <si>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</si>
  <si>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</si>
  <si>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</si>
  <si>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</si>
  <si>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</si>
  <si>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</si>
  <si>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</si>
  <si>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</si>
  <si>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</si>
  <si>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</si>
  <si>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</si>
  <si>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</si>
  <si>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</si>
  <si>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</si>
  <si>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</si>
  <si>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</si>
  <si>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</si>
  <si>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</si>
  <si>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</si>
  <si>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</si>
  <si>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</si>
  <si>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</si>
  <si>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</si>
  <si>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</si>
  <si>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</si>
  <si>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</si>
  <si>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</si>
  <si>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</si>
  <si>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</si>
  <si>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</si>
  <si>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</si>
  <si>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</si>
  <si>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</si>
  <si>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</si>
  <si>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</si>
  <si>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</si>
  <si>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</si>
  <si>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</si>
  <si>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</si>
  <si>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</si>
  <si>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</si>
  <si>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</si>
  <si>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</si>
  <si>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</si>
  <si>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</si>
  <si>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</si>
  <si>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</si>
  <si>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</si>
  <si>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</si>
  <si>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</si>
  <si>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</si>
  <si>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</si>
  <si>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</si>
  <si>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</si>
  <si>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</si>
  <si>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</si>
  <si>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</si>
  <si>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</si>
  <si>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</si>
  <si>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</si>
  <si>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</si>
  <si>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</si>
  <si>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</si>
  <si>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</si>
  <si>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</si>
  <si>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</si>
  <si>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</si>
  <si>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</si>
  <si>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</si>
  <si>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</si>
  <si>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</si>
  <si>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</si>
  <si>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</si>
  <si>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</si>
  <si>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</si>
  <si>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</si>
  <si>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</si>
  <si>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</si>
  <si>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</si>
  <si>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</si>
  <si>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</si>
  <si>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</si>
  <si>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</si>
  <si>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</si>
  <si>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</si>
  <si>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</si>
  <si>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</si>
  <si>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</si>
  <si>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</si>
  <si>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</si>
  <si>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</si>
  <si>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</si>
  <si>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</si>
  <si>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</si>
  <si>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</si>
  <si>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</si>
  <si>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</si>
  <si>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</si>
  <si>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</si>
  <si>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</si>
  <si>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</si>
  <si>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</si>
  <si>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</si>
  <si>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</si>
  <si>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</si>
  <si>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</si>
  <si>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</si>
  <si>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</si>
  <si>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</si>
  <si>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</si>
  <si>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</si>
  <si>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</si>
  <si>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</si>
  <si>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</si>
  <si>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</si>
  <si>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</si>
  <si>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</si>
  <si>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</si>
  <si>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</si>
  <si>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</si>
  <si>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</si>
  <si>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</si>
  <si>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</si>
  <si>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</si>
  <si>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</si>
  <si>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</si>
  <si>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</si>
  <si>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</si>
  <si>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</si>
  <si>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</si>
  <si>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</si>
  <si>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</si>
  <si>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</si>
  <si>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</si>
  <si>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</si>
  <si>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</si>
  <si>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</si>
  <si>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</si>
  <si>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</si>
  <si>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</si>
  <si>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</si>
  <si>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</si>
  <si>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</si>
  <si>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</si>
  <si>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</si>
  <si>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</si>
  <si>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</si>
  <si>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</si>
  <si>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</si>
  <si>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</si>
  <si>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</si>
  <si>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</si>
  <si>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</si>
  <si>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</si>
  <si>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</si>
  <si>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</si>
  <si>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</si>
  <si>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</si>
  <si>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</si>
  <si>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</si>
  <si>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</si>
  <si>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</si>
  <si>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</si>
  <si>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</si>
  <si>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</si>
  <si>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</si>
  <si>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</si>
  <si>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</si>
  <si>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</si>
  <si>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</si>
  <si>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</si>
  <si>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</si>
  <si>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</si>
  <si>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</si>
  <si>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</si>
  <si>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</si>
  <si>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</si>
  <si>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</si>
  <si>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</si>
  <si>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</si>
  <si>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</si>
  <si>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</si>
  <si>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</si>
  <si>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</si>
  <si>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</si>
  <si>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</si>
  <si>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</si>
  <si>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</si>
  <si>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</si>
  <si>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</si>
  <si>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</si>
  <si>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</si>
  <si>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</si>
  <si>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</si>
  <si>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</si>
  <si>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</si>
  <si>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</si>
  <si>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</si>
  <si>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</si>
  <si>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</si>
  <si>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</si>
  <si>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</si>
  <si>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</si>
  <si>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</si>
  <si>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</si>
  <si>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</si>
  <si>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</si>
  <si>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</si>
  <si>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</si>
  <si>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</si>
  <si>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</si>
  <si>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</si>
  <si>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</si>
  <si>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</si>
  <si>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</si>
  <si>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</si>
  <si>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</si>
  <si>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</si>
  <si>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</si>
  <si>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</si>
  <si>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</si>
  <si>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</si>
  <si>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</si>
  <si>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</si>
  <si>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</si>
  <si>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</si>
  <si>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</si>
  <si>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</si>
  <si>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</si>
  <si>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</si>
  <si>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</si>
  <si>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</si>
  <si>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</si>
  <si>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</si>
  <si>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</si>
  <si>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</si>
  <si>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</si>
  <si>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</si>
  <si>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</si>
  <si>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</si>
  <si>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</si>
  <si>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</si>
  <si>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</si>
  <si>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</si>
  <si>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</si>
  <si>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</si>
  <si>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</si>
  <si>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</si>
  <si>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</si>
  <si>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</si>
  <si>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</si>
  <si>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</si>
  <si>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</si>
  <si>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</si>
  <si>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</si>
  <si>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</si>
  <si>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</si>
  <si>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</si>
  <si>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</si>
  <si>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</si>
  <si>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</si>
  <si>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</si>
  <si>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</si>
  <si>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</si>
  <si>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</si>
  <si>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</si>
  <si>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</si>
  <si>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</si>
  <si>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</si>
  <si>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</si>
  <si>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</si>
  <si>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</si>
  <si>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</si>
  <si>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</si>
  <si>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</si>
  <si>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</si>
  <si>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</si>
  <si>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</si>
  <si>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</si>
  <si>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</si>
  <si>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</si>
  <si>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</si>
  <si>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</si>
  <si>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</si>
  <si>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</si>
  <si>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</si>
  <si>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</si>
  <si>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</si>
  <si>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</si>
  <si>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</si>
  <si>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</si>
  <si>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</si>
  <si>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</si>
  <si>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</si>
  <si>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</si>
  <si>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</si>
  <si>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</si>
  <si>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</si>
  <si>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</si>
  <si>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</si>
  <si>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</si>
  <si>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</si>
  <si>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</si>
  <si>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</si>
  <si>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</si>
  <si>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</si>
  <si>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</si>
  <si>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</si>
  <si>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</si>
  <si>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</si>
  <si>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</si>
  <si>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</si>
  <si>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</si>
  <si>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</si>
  <si>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</si>
  <si>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</si>
  <si>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</si>
  <si>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</si>
  <si>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</si>
  <si>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</si>
  <si>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</si>
  <si>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</si>
  <si>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</si>
  <si>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</si>
  <si>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</si>
  <si>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</si>
  <si>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</si>
  <si>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</si>
  <si>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</si>
  <si>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</si>
  <si>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</si>
  <si>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</si>
  <si>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</si>
  <si>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</si>
  <si>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</si>
  <si>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</si>
  <si>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</si>
  <si>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</si>
  <si>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</si>
  <si>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</si>
  <si>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</si>
  <si>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</si>
  <si>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</si>
  <si>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</si>
  <si>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</si>
  <si>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</si>
  <si>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</si>
  <si>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</si>
  <si>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</si>
  <si>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</si>
  <si>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</si>
  <si>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</si>
  <si>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</si>
  <si>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</si>
  <si>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</si>
  <si>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</si>
  <si>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</si>
  <si>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</si>
  <si>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</si>
  <si>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</si>
  <si>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</si>
  <si>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</si>
  <si>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</si>
  <si>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</si>
  <si>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</si>
  <si>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</si>
  <si>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</si>
  <si>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</si>
  <si>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</si>
  <si>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</si>
  <si>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</si>
  <si>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</si>
  <si>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</si>
  <si>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</si>
  <si>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</si>
  <si>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</si>
  <si>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</si>
  <si>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</si>
  <si>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</si>
  <si>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</si>
  <si>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</si>
  <si>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</si>
  <si>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</si>
  <si>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</si>
  <si>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</si>
  <si>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</si>
  <si>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</si>
  <si>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</si>
  <si>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</si>
  <si>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</si>
  <si>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</si>
  <si>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</si>
  <si>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</si>
  <si>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</si>
  <si>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</si>
  <si>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</si>
  <si>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</si>
  <si>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</si>
  <si>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</si>
  <si>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</si>
  <si>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</si>
  <si>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</si>
  <si>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</si>
  <si>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</si>
  <si>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</si>
  <si>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</si>
  <si>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</si>
  <si>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</si>
  <si>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</si>
  <si>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</si>
  <si>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</si>
  <si>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</si>
  <si>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</si>
  <si>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</si>
  <si>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</si>
  <si>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</si>
  <si>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</si>
  <si>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</si>
  <si>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</si>
  <si>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</si>
  <si>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</si>
  <si>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</si>
  <si>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</si>
  <si>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</si>
  <si>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</si>
  <si>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</si>
  <si>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</si>
  <si>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</si>
  <si>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</si>
  <si>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</si>
  <si>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</si>
  <si>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</si>
  <si>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</si>
  <si>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</si>
  <si>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</si>
  <si>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</si>
  <si>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</si>
  <si>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</si>
  <si>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</si>
  <si>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</si>
  <si>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</si>
  <si>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</si>
  <si>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</si>
  <si>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</si>
  <si>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</si>
  <si>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</si>
  <si>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</si>
  <si>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</si>
  <si>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</si>
  <si>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</si>
  <si>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</si>
  <si>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</si>
  <si>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</si>
  <si>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</si>
  <si>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</si>
  <si>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</si>
  <si>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</si>
  <si>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</si>
  <si>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</si>
  <si>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</si>
  <si>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</si>
  <si>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</si>
  <si>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</si>
  <si>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</si>
  <si>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</si>
  <si>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</si>
  <si>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</si>
  <si>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</si>
  <si>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</si>
  <si>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</si>
  <si>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</si>
  <si>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</si>
  <si>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</si>
  <si>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</si>
  <si>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</si>
  <si>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</si>
  <si>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</si>
  <si>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</si>
  <si>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</si>
  <si>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</si>
  <si>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</si>
  <si>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</si>
  <si>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</si>
  <si>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</si>
  <si>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</si>
  <si>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</si>
  <si>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</si>
  <si>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</si>
  <si>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</si>
  <si>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</si>
  <si>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</si>
  <si>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</si>
  <si>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</si>
  <si>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</si>
  <si>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</si>
  <si>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</si>
  <si>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</si>
  <si>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</si>
  <si>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</si>
  <si>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</si>
  <si>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</si>
  <si>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</si>
  <si>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</si>
  <si>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</si>
  <si>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</si>
  <si>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</si>
  <si>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</si>
  <si>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</si>
  <si>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</si>
  <si>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</si>
  <si>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</si>
  <si>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</si>
  <si>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</si>
  <si>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</si>
  <si>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</si>
  <si>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</si>
  <si>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</si>
  <si>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</si>
  <si>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</si>
  <si>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</si>
  <si>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</si>
  <si>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</si>
  <si>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</si>
  <si>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</si>
  <si>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</si>
  <si>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</si>
  <si>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</si>
  <si>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</si>
  <si>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</si>
  <si>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</si>
  <si>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</si>
  <si>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</si>
  <si>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</si>
  <si>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</si>
  <si>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</si>
  <si>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</si>
  <si>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</si>
  <si>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</si>
  <si>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</si>
  <si>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</si>
  <si>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</si>
  <si>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</si>
  <si>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</si>
  <si>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</si>
  <si>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</si>
  <si>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</si>
  <si>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</si>
  <si>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</si>
  <si>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</si>
  <si>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</si>
  <si>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</si>
  <si>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</si>
  <si>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</si>
  <si>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</si>
  <si>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</si>
  <si>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</si>
  <si>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</si>
  <si>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</si>
  <si>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</si>
  <si>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</si>
  <si>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</si>
  <si>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</si>
  <si>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</si>
  <si>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</si>
  <si>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</si>
  <si>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</si>
  <si>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</si>
  <si>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</si>
  <si>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</si>
  <si>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</si>
  <si>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</si>
  <si>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</si>
  <si>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</si>
  <si>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</si>
  <si>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</si>
  <si>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</si>
  <si>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</si>
  <si>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</si>
  <si>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</si>
  <si>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</si>
  <si>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</si>
  <si>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</si>
  <si>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</si>
  <si>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</si>
  <si>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</si>
  <si>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</si>
  <si>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</si>
  <si>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</si>
  <si>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</si>
  <si>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</si>
  <si>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</si>
  <si>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</si>
  <si>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</si>
  <si>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</si>
  <si>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</si>
  <si>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</si>
  <si>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</si>
  <si>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</si>
  <si>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</si>
  <si>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</si>
  <si>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</si>
  <si>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</si>
  <si>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</si>
  <si>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</si>
  <si>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</si>
  <si>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</si>
  <si>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</si>
  <si>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</si>
  <si>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</si>
  <si>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</si>
  <si>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</si>
  <si>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</si>
  <si>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</si>
  <si>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</si>
  <si>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</si>
  <si>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</si>
  <si>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</si>
  <si>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</si>
  <si>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</si>
  <si>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</si>
  <si>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</si>
  <si>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</si>
  <si>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</si>
  <si>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</si>
  <si>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</si>
  <si>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</si>
  <si>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</si>
  <si>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</si>
  <si>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</si>
  <si>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</si>
  <si>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</si>
  <si>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</si>
  <si>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</si>
  <si>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</si>
  <si>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</si>
  <si>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</si>
  <si>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</si>
  <si>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</si>
  <si>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</si>
  <si>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</si>
  <si>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</si>
  <si>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</si>
  <si>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</si>
  <si>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</si>
  <si>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</si>
  <si>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</si>
  <si>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</si>
  <si>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</si>
  <si>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</si>
  <si>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</si>
  <si>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</si>
  <si>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</si>
  <si>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</si>
  <si>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</si>
  <si>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</si>
  <si>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</si>
  <si>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</si>
  <si>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</si>
  <si>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</si>
  <si>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</si>
  <si>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</si>
  <si>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</si>
  <si>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</si>
  <si>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</si>
  <si>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</si>
  <si>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</si>
  <si>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</si>
  <si>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</si>
  <si>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</si>
  <si>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</si>
  <si>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</si>
  <si>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</si>
  <si>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</si>
  <si>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</si>
  <si>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</si>
  <si>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</si>
  <si>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</si>
  <si>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</si>
  <si>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</si>
  <si>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</si>
  <si>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</si>
  <si>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</si>
  <si>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</si>
  <si>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</si>
  <si>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</si>
  <si>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</si>
  <si>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</si>
  <si>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</si>
  <si>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</si>
  <si>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</si>
  <si>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</si>
  <si>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</si>
  <si>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</si>
  <si>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</si>
  <si>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</si>
  <si>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</si>
  <si>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</si>
  <si>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</si>
  <si>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</si>
  <si>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</si>
  <si>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</si>
  <si>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</si>
  <si>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</si>
  <si>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</si>
  <si>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</si>
  <si>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</si>
  <si>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</si>
  <si>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</si>
  <si>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</si>
  <si>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</si>
  <si>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</si>
  <si>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</si>
  <si>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</si>
  <si>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</si>
  <si>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</si>
  <si>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</si>
  <si>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</si>
  <si>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</si>
  <si>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</si>
  <si>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</si>
  <si>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</si>
  <si>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</si>
  <si>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</si>
  <si>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</si>
  <si>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</si>
  <si>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</si>
  <si>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</si>
  <si>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</si>
  <si>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</si>
  <si>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</si>
  <si>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</si>
  <si>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</si>
  <si>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</si>
  <si>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</si>
  <si>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</si>
  <si>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</si>
  <si>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</si>
  <si>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</si>
  <si>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</si>
  <si>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</si>
  <si>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</si>
  <si>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</si>
  <si>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</si>
  <si>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</si>
  <si>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</si>
  <si>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</si>
  <si>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</si>
  <si>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</si>
  <si>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</si>
  <si>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</si>
  <si>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</si>
  <si>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</si>
  <si>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</si>
  <si>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</si>
  <si>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</si>
  <si>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</si>
  <si>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</si>
  <si>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</si>
  <si>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</si>
  <si>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</si>
  <si>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</si>
  <si>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</si>
  <si>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</si>
  <si>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</si>
  <si>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</si>
  <si>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</si>
  <si>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</si>
  <si>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</si>
  <si>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</si>
  <si>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</si>
  <si>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</si>
  <si>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</si>
  <si>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</si>
  <si>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</si>
  <si>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</si>
  <si>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</si>
  <si>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</si>
  <si>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</si>
  <si>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</si>
  <si>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</si>
  <si>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</si>
  <si>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</si>
  <si>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</si>
  <si>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</si>
  <si>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</si>
  <si>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</si>
  <si>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</si>
  <si>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</si>
  <si>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</si>
  <si>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</si>
  <si>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</si>
  <si>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</si>
  <si>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</si>
  <si>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</si>
  <si>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</si>
  <si>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</si>
  <si>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</si>
  <si>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</si>
  <si>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</si>
  <si>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</si>
  <si>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</si>
  <si>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</si>
  <si>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</si>
  <si>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</si>
  <si>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</si>
  <si>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</si>
  <si>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</si>
  <si>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</si>
  <si>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</si>
  <si>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</si>
  <si>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</si>
  <si>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</si>
  <si>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</si>
  <si>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</si>
  <si>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</si>
  <si>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</si>
  <si>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</si>
  <si>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</si>
  <si>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</si>
  <si>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</si>
  <si>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</si>
  <si>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</si>
  <si>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</si>
  <si>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</si>
  <si>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</si>
  <si>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</si>
  <si>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</si>
  <si>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</si>
  <si>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</si>
  <si>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</si>
  <si>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</si>
  <si>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</si>
  <si>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</si>
  <si>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</si>
  <si>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</si>
  <si>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</si>
  <si>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</si>
  <si>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</si>
  <si>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</si>
  <si>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</si>
  <si>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</si>
  <si>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</si>
  <si>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</si>
  <si>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</si>
  <si>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</si>
  <si>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</si>
  <si>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</si>
  <si>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</si>
  <si>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</si>
  <si>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</si>
  <si>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</si>
  <si>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</si>
  <si>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</si>
  <si>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</si>
  <si>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</si>
  <si>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</si>
  <si>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</si>
  <si>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</si>
  <si>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</si>
  <si>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</si>
  <si>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</si>
  <si>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</si>
  <si>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</si>
  <si>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</si>
  <si>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</si>
  <si>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</si>
  <si>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</si>
  <si>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</si>
  <si>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</si>
  <si>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</si>
  <si>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</si>
  <si>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</si>
  <si>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</si>
  <si>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</si>
  <si>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</si>
  <si>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</si>
  <si>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</si>
  <si>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</si>
  <si>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</si>
  <si>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</si>
  <si>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</si>
  <si>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</si>
  <si>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</si>
  <si>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</si>
  <si>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</si>
  <si>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</si>
  <si>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</si>
  <si>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</si>
  <si>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</si>
  <si>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</si>
  <si>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</si>
  <si>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</si>
  <si>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</si>
  <si>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</si>
  <si>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</si>
  <si>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</si>
  <si>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</si>
  <si>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</si>
  <si>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</si>
  <si>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</si>
  <si>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</si>
  <si>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</si>
  <si>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</si>
  <si>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</si>
  <si>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</si>
  <si>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</si>
  <si>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</si>
  <si>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</si>
  <si>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</si>
  <si>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</si>
  <si>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</si>
  <si>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</si>
  <si>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</si>
  <si>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</si>
  <si>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</si>
  <si>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</si>
  <si>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</si>
  <si>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</si>
  <si>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</si>
  <si>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</si>
  <si>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</si>
  <si>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</si>
  <si>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</si>
  <si>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</si>
  <si>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</si>
  <si>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</si>
  <si>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</si>
  <si>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</si>
  <si>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</si>
  <si>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</si>
  <si>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</si>
  <si>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</si>
  <si>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</si>
  <si>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</si>
  <si>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</si>
  <si>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</si>
  <si>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</si>
  <si>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</si>
  <si>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</si>
  <si>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</si>
  <si>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</si>
  <si>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</si>
  <si>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</si>
  <si>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</si>
  <si>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</si>
  <si>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</si>
  <si>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</si>
  <si>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</si>
  <si>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</si>
  <si>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</si>
  <si>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</si>
  <si>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</si>
  <si>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</si>
  <si>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</si>
  <si>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</si>
  <si>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</si>
  <si>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</si>
  <si>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</si>
  <si>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</si>
  <si>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</si>
  <si>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</si>
  <si>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</si>
  <si>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</si>
  <si>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</si>
  <si>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</si>
  <si>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</si>
  <si>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</si>
  <si>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</si>
  <si>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</si>
  <si>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</si>
  <si>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</si>
  <si>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</si>
  <si>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</si>
  <si>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</si>
  <si>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</si>
  <si>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</si>
  <si>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</si>
  <si>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</si>
  <si>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</si>
  <si>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</si>
  <si>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</si>
  <si>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</si>
  <si>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</si>
  <si>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</si>
  <si>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</si>
  <si>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</si>
  <si>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</si>
  <si>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</si>
  <si>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</si>
  <si>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</si>
  <si>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</si>
  <si>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</si>
  <si>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</si>
  <si>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</si>
  <si>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</si>
  <si>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</si>
  <si>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</si>
  <si>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</si>
  <si>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</si>
  <si>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</si>
  <si>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</si>
  <si>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</si>
  <si>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</si>
  <si>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</si>
  <si>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</si>
  <si>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</si>
  <si>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</si>
  <si>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</si>
  <si>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</si>
  <si>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</si>
  <si>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</si>
  <si>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</si>
  <si>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</si>
  <si>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</si>
  <si>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</si>
  <si>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</si>
  <si>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</si>
  <si>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</si>
  <si>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</si>
  <si>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</si>
  <si>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</si>
  <si>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</si>
  <si>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</si>
  <si>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</si>
  <si>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</si>
  <si>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</si>
  <si>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</si>
  <si>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</si>
  <si>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</si>
  <si>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</si>
  <si>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</si>
  <si>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</si>
  <si>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</si>
  <si>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</si>
  <si>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</si>
  <si>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</si>
  <si>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</si>
  <si>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</si>
  <si>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</si>
  <si>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</si>
  <si>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</si>
  <si>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</si>
  <si>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</si>
  <si>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</si>
  <si>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</si>
  <si>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</si>
  <si>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</si>
  <si>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</si>
  <si>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</si>
  <si>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</si>
  <si>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</si>
  <si>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</si>
  <si>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</si>
  <si>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</si>
  <si>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</si>
  <si>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</si>
  <si>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</si>
  <si>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</si>
  <si>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</si>
  <si>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</si>
  <si>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</si>
  <si>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</si>
  <si>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</si>
  <si>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</si>
  <si>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</si>
  <si>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</si>
  <si>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</si>
  <si>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</si>
  <si>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</si>
  <si>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</si>
  <si>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</si>
  <si>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</si>
  <si>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</si>
  <si>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</si>
  <si>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</si>
  <si>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</si>
  <si>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</si>
  <si>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</si>
  <si>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</si>
  <si>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</si>
  <si>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</si>
  <si>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</si>
  <si>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</si>
  <si>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</si>
  <si>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</si>
  <si>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</si>
  <si>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</si>
  <si>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</si>
  <si>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</si>
  <si>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</si>
  <si>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</si>
  <si>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</si>
  <si>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</si>
  <si>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</si>
  <si>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</si>
  <si>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</si>
  <si>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</si>
  <si>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</si>
  <si>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</si>
  <si>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</si>
  <si>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</si>
  <si>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</si>
  <si>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</si>
  <si>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</si>
  <si>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</si>
  <si>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</si>
  <si>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</si>
  <si>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</si>
  <si>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</si>
  <si>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</si>
  <si>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</si>
  <si>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</si>
  <si>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</si>
  <si>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</si>
  <si>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</si>
  <si>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</si>
  <si>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</si>
  <si>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</si>
  <si>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</si>
  <si>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</si>
  <si>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</si>
  <si>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</si>
  <si>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</si>
  <si>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</si>
  <si>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</si>
  <si>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</si>
  <si>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</si>
  <si>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</si>
  <si>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</si>
  <si>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</si>
  <si>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</si>
  <si>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</si>
  <si>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</si>
  <si>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</si>
  <si>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</si>
  <si>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</si>
  <si>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</si>
  <si>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</si>
  <si>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</si>
  <si>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</si>
  <si>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</si>
  <si>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</si>
  <si>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</si>
  <si>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</si>
  <si>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</si>
  <si>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</si>
  <si>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</si>
  <si>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</si>
  <si>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</si>
  <si>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</si>
  <si>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</si>
  <si>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</si>
  <si>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</si>
  <si>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</si>
  <si>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</si>
  <si>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</si>
  <si>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</si>
  <si>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</si>
  <si>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</si>
  <si>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</si>
  <si>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</si>
  <si>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</si>
  <si>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</si>
  <si>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</si>
  <si>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</si>
  <si>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</si>
  <si>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</si>
  <si>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</si>
  <si>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</si>
  <si>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</si>
  <si>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</si>
  <si>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</si>
  <si>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</si>
  <si>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</si>
  <si>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</si>
  <si>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</si>
  <si>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</si>
  <si>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</si>
  <si>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</si>
  <si>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</si>
  <si>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</si>
  <si>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</si>
  <si>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</si>
  <si>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</si>
  <si>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</si>
  <si>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</si>
  <si>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</si>
  <si>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</si>
  <si>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</si>
  <si>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</si>
  <si>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</si>
  <si>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</si>
  <si>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</si>
  <si>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</si>
  <si>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</si>
  <si>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</si>
  <si>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</si>
  <si>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</si>
  <si>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</si>
  <si>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</si>
  <si>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</si>
  <si>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</si>
  <si>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</si>
  <si>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</si>
  <si>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</si>
  <si>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</si>
  <si>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</si>
  <si>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</si>
  <si>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</si>
  <si>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</si>
  <si>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</si>
  <si>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</si>
  <si>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</si>
  <si>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</si>
  <si>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</si>
  <si>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</si>
  <si>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</si>
  <si>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</si>
  <si>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</si>
  <si>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</si>
  <si>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</si>
  <si>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</si>
  <si>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</si>
  <si>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</si>
  <si>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</si>
  <si>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</si>
  <si>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</si>
  <si>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</si>
  <si>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</si>
  <si>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</si>
  <si>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</si>
  <si>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</si>
  <si>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</si>
  <si>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</si>
  <si>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</si>
  <si>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</si>
  <si>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</si>
  <si>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</si>
  <si>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</si>
  <si>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</si>
  <si>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</si>
  <si>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</si>
  <si>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</si>
  <si>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</si>
  <si>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</si>
  <si>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</si>
  <si>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</si>
  <si>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</si>
  <si>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</si>
  <si>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</si>
  <si>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</si>
  <si>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</si>
  <si>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</si>
  <si>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</si>
  <si>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</si>
  <si>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</si>
  <si>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</si>
  <si>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</si>
  <si>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</si>
  <si>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</si>
  <si>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</si>
  <si>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</si>
  <si>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</si>
  <si>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</si>
  <si>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</si>
  <si>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</si>
  <si>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</si>
  <si>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</si>
  <si>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</si>
  <si>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</si>
  <si>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</si>
  <si>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</si>
  <si>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</si>
  <si>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</si>
  <si>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</si>
  <si>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</si>
  <si>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</si>
  <si>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</si>
  <si>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</si>
  <si>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</si>
  <si>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</si>
  <si>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</si>
  <si>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</si>
  <si>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</si>
  <si>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</si>
  <si>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</si>
  <si>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</si>
  <si>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</si>
  <si>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</si>
  <si>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</si>
  <si>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</si>
  <si>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</si>
  <si>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</si>
  <si>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</si>
  <si>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</si>
  <si>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</si>
  <si>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</si>
  <si>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</si>
  <si>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</si>
  <si>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</si>
  <si>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</si>
  <si>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</si>
  <si>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</si>
  <si>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</si>
  <si>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</si>
  <si>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</si>
  <si>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</si>
  <si>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</si>
  <si>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</si>
  <si>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</si>
  <si>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</si>
  <si>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</si>
  <si>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</si>
  <si>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</si>
  <si>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</si>
  <si>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</si>
  <si>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</si>
  <si>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</si>
  <si>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</si>
  <si>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</si>
  <si>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</si>
  <si>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</si>
  <si>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</si>
  <si>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</si>
  <si>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</si>
  <si>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</si>
  <si>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</si>
  <si>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</si>
  <si>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</si>
  <si>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</si>
  <si>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</si>
  <si>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</si>
  <si>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</si>
  <si>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</si>
  <si>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</si>
  <si>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</si>
  <si>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</si>
  <si>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</si>
  <si>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</si>
  <si>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</si>
  <si>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</si>
  <si>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</si>
  <si>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</si>
  <si>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</si>
  <si>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</si>
  <si>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</si>
  <si>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</si>
  <si>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</si>
  <si>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</si>
  <si>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</si>
  <si>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</si>
  <si>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</si>
  <si>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</si>
  <si>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</si>
  <si>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</si>
  <si>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</si>
  <si>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</si>
  <si>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</si>
  <si>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</si>
  <si>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</si>
  <si>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</si>
  <si>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</si>
  <si>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</si>
  <si>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</si>
  <si>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</si>
  <si>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</si>
  <si>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</si>
  <si>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</si>
  <si>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</si>
  <si>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</si>
  <si>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</si>
  <si>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</si>
  <si>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</si>
  <si>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</si>
  <si>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</si>
  <si>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</si>
  <si>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</si>
  <si>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</si>
  <si>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</si>
  <si>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</si>
  <si>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</si>
  <si>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</si>
  <si>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</si>
  <si>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</si>
  <si>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</si>
  <si>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</si>
  <si>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</si>
  <si>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</si>
  <si>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</si>
  <si>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</si>
  <si>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</si>
  <si>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</si>
  <si>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</si>
  <si>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</si>
  <si>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</si>
  <si>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</si>
  <si>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</si>
  <si>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</si>
  <si>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</si>
  <si>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</si>
  <si>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</si>
  <si>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</si>
  <si>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</si>
  <si>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</si>
  <si>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</si>
  <si>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</si>
  <si>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</si>
  <si>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</si>
  <si>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</si>
  <si>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</si>
  <si>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</si>
  <si>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</si>
  <si>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</si>
  <si>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</si>
  <si>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</si>
  <si>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</si>
  <si>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</si>
  <si>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</si>
  <si>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</si>
  <si>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</si>
  <si>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</si>
  <si>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</si>
  <si>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</si>
  <si>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</si>
  <si>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</si>
  <si>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</si>
  <si>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</si>
  <si>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</si>
  <si>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</si>
  <si>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</si>
  <si>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</si>
  <si>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</si>
  <si>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</si>
  <si>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</si>
  <si>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</si>
  <si>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</si>
  <si>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</si>
  <si>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</si>
  <si>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</si>
  <si>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</si>
  <si>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</si>
  <si>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</si>
  <si>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</si>
  <si>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</si>
  <si>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</si>
  <si>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</si>
  <si>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</si>
  <si>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</si>
  <si>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</si>
  <si>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</si>
  <si>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</si>
  <si>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</si>
  <si>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</si>
  <si>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</si>
  <si>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</si>
  <si>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</si>
  <si>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</si>
  <si>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</si>
  <si>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</si>
  <si>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</si>
  <si>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</si>
  <si>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</si>
  <si>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</si>
  <si>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</si>
  <si>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</si>
  <si>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</si>
  <si>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</si>
  <si>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</si>
  <si>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</si>
  <si>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</si>
  <si>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</si>
  <si>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</si>
  <si>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</si>
  <si>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</si>
  <si>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</si>
  <si>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</si>
  <si>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</si>
  <si>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</si>
  <si>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</si>
  <si>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</si>
  <si>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</si>
  <si>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</si>
  <si>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</si>
  <si>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</si>
  <si>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</si>
  <si>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</si>
  <si>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</si>
  <si>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</si>
  <si>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</si>
  <si>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</si>
  <si>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</si>
  <si>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</si>
  <si>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</si>
  <si>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</si>
  <si>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</si>
  <si>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</si>
  <si>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</si>
  <si>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</si>
  <si>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</si>
  <si>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</si>
  <si>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</si>
  <si>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</si>
  <si>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</si>
  <si>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</si>
  <si>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</si>
  <si>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</si>
  <si>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</si>
  <si>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</si>
  <si>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</si>
  <si>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</si>
  <si>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</si>
  <si>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</si>
  <si>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</si>
  <si>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</si>
  <si>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</si>
  <si>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</si>
  <si>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</si>
  <si>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</si>
  <si>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</si>
  <si>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</si>
  <si>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</si>
  <si>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</si>
  <si>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</si>
  <si>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</si>
  <si>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</si>
  <si>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</si>
  <si>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</si>
  <si>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</si>
  <si>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</si>
  <si>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</si>
  <si>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</si>
  <si>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</si>
  <si>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</si>
  <si>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</si>
  <si>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</si>
  <si>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</si>
  <si>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</si>
  <si>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</si>
  <si>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</si>
  <si>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</si>
  <si>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</si>
  <si>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</si>
  <si>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</si>
  <si>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</si>
  <si>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</si>
  <si>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</si>
  <si>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</si>
  <si>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</si>
  <si>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</si>
  <si>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</si>
  <si>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</si>
  <si>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</si>
  <si>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</si>
  <si>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</si>
  <si>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</si>
  <si>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</si>
  <si>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</si>
  <si>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</si>
  <si>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</si>
  <si>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</si>
  <si>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</si>
  <si>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</si>
  <si>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</si>
  <si>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</si>
  <si>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</si>
  <si>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</si>
  <si>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</si>
  <si>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</si>
  <si>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</si>
  <si>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</si>
  <si>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</si>
  <si>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</si>
  <si>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</si>
  <si>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</si>
  <si>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</si>
  <si>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</si>
  <si>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</si>
  <si>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</si>
  <si>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</si>
  <si>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</si>
  <si>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</si>
  <si>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</si>
  <si>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</si>
  <si>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</si>
  <si>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</si>
  <si>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</si>
  <si>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</si>
  <si>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</si>
  <si>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</si>
  <si>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</si>
  <si>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</si>
  <si>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</si>
  <si>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</si>
  <si>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</si>
  <si>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</si>
  <si>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</si>
  <si>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</si>
  <si>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</si>
  <si>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</si>
  <si>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</si>
  <si>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</si>
  <si>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</si>
  <si>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</si>
  <si>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</si>
  <si>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</si>
  <si>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</si>
  <si>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</si>
  <si>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</si>
  <si>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</si>
  <si>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</si>
  <si>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</si>
  <si>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</si>
  <si>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</si>
  <si>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</si>
  <si>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</si>
  <si>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</si>
  <si>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</si>
  <si>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</si>
  <si>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</si>
  <si>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</si>
  <si>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</si>
  <si>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</si>
  <si>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</si>
  <si>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</si>
  <si>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</si>
  <si>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</si>
  <si>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</si>
  <si>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</si>
  <si>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</si>
  <si>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</si>
  <si>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</si>
  <si>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</si>
  <si>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</si>
  <si>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</si>
  <si>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</si>
  <si>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</si>
  <si>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</si>
  <si>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</si>
  <si>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</si>
  <si>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</si>
  <si>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</si>
  <si>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</si>
  <si>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</si>
  <si>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</si>
  <si>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</si>
  <si>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</si>
  <si>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</si>
  <si>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</si>
  <si>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</si>
  <si>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</si>
  <si>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</si>
  <si>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</si>
  <si>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</si>
  <si>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</si>
  <si>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</si>
  <si>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</si>
  <si>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</si>
  <si>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</si>
  <si>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</si>
  <si>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</si>
  <si>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</si>
  <si>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</si>
  <si>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</si>
  <si>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</si>
  <si>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</si>
  <si>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</si>
  <si>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</si>
  <si>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</si>
  <si>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</si>
  <si>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</si>
  <si>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</si>
  <si>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</si>
  <si>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</si>
  <si>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</si>
  <si>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</si>
  <si>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</si>
  <si>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</si>
  <si>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</si>
  <si>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</si>
  <si>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</si>
  <si>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</si>
  <si>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</si>
  <si>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</si>
  <si>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</si>
  <si>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</si>
  <si>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</si>
  <si>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</si>
  <si>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</si>
  <si>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</si>
  <si>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</si>
  <si>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</si>
  <si>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</si>
  <si>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</si>
  <si>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</si>
  <si>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</si>
  <si>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</si>
  <si>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</si>
  <si>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</si>
  <si>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</si>
  <si>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</si>
  <si>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</si>
  <si>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</si>
  <si>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</si>
  <si>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</si>
  <si>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</si>
  <si>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</si>
  <si>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</si>
  <si>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</si>
  <si>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</si>
  <si>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</si>
  <si>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</si>
  <si>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</si>
  <si>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</si>
  <si>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</si>
  <si>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</si>
  <si>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</si>
  <si>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</si>
  <si>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</si>
  <si>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</si>
  <si>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</si>
  <si>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</si>
  <si>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</si>
  <si>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</si>
  <si>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</si>
  <si>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</si>
  <si>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</si>
  <si>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</si>
  <si>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</si>
  <si>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</si>
  <si>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</si>
  <si>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</si>
  <si>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</si>
  <si>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</si>
  <si>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</si>
  <si>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</si>
  <si>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</si>
  <si>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</si>
  <si>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</si>
  <si>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</si>
  <si>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</si>
  <si>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</si>
  <si>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</si>
  <si>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</si>
  <si>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</si>
  <si>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</si>
  <si>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</si>
  <si>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</si>
  <si>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</si>
  <si>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</si>
  <si>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</si>
  <si>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</si>
  <si>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</si>
  <si>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</si>
  <si>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</si>
  <si>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</si>
  <si>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</si>
  <si>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</si>
  <si>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</si>
  <si>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</si>
  <si>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</si>
  <si>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</si>
  <si>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</si>
  <si>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</si>
  <si>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</si>
  <si>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</si>
  <si>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</si>
  <si>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</si>
  <si>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</si>
  <si>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</si>
  <si>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</si>
  <si>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</si>
  <si>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</si>
  <si>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</si>
  <si>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</si>
  <si>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</si>
  <si>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</si>
  <si>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</si>
  <si>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</si>
  <si>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</si>
  <si>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</si>
  <si>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</si>
  <si>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</si>
  <si>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</si>
  <si>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</si>
  <si>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</si>
  <si>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</si>
  <si>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</si>
  <si>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</si>
  <si>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</si>
  <si>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</si>
  <si>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</si>
  <si>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</si>
  <si>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</si>
  <si>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</si>
  <si>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</si>
  <si>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</si>
  <si>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</si>
  <si>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</si>
  <si>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</si>
  <si>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</si>
  <si>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</si>
  <si>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</si>
  <si>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</si>
  <si>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</si>
  <si>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</si>
  <si>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</si>
  <si>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</si>
  <si>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</si>
  <si>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</si>
  <si>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</si>
  <si>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</si>
  <si>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</si>
  <si>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</si>
  <si>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</si>
  <si>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</si>
  <si>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</si>
  <si>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</si>
  <si>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</si>
  <si>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</si>
  <si>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</si>
  <si>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</si>
  <si>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</si>
  <si>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</si>
  <si>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</si>
  <si>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</si>
  <si>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</si>
  <si>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</si>
  <si>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</si>
  <si>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</si>
  <si>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</si>
  <si>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</si>
  <si>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</si>
  <si>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</si>
  <si>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</si>
  <si>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</si>
  <si>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</si>
  <si>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</si>
  <si>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</si>
  <si>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</si>
  <si>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</si>
  <si>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</si>
  <si>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</si>
  <si>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</si>
  <si>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</si>
  <si>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</si>
  <si>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</si>
  <si>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</si>
  <si>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</si>
  <si>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</si>
  <si>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</si>
  <si>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</si>
  <si>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</si>
  <si>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</si>
  <si>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</si>
  <si>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</si>
  <si>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</si>
  <si>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</si>
  <si>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</si>
  <si>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</si>
  <si>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</si>
  <si>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</si>
  <si>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</si>
  <si>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</si>
  <si>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</si>
  <si>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</si>
  <si>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</si>
  <si>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</si>
  <si>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</si>
  <si>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</si>
  <si>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</si>
  <si>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</si>
  <si>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</si>
  <si>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</si>
  <si>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</si>
  <si>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</si>
  <si>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</si>
  <si>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</si>
  <si>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</si>
  <si>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</si>
  <si>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</si>
  <si>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</si>
  <si>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</si>
  <si>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</si>
  <si>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</si>
  <si>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</si>
  <si>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</si>
  <si>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</si>
  <si>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</si>
  <si>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</si>
  <si>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</si>
  <si>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</si>
  <si>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</si>
  <si>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</si>
  <si>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</si>
  <si>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</si>
  <si>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</si>
  <si>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</si>
  <si>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</si>
  <si>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</si>
  <si>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</si>
  <si>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</si>
  <si>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</si>
  <si>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</si>
  <si>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</si>
  <si>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</si>
  <si>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</si>
  <si>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</si>
  <si>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</si>
  <si>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</si>
  <si>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</si>
  <si>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</si>
  <si>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</si>
  <si>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</si>
  <si>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</si>
  <si>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</si>
  <si>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</si>
  <si>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</si>
  <si>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</si>
  <si>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</si>
  <si>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</si>
  <si>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</si>
  <si>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</si>
  <si>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</si>
  <si>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</si>
  <si>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</si>
  <si>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</si>
  <si>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</si>
  <si>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</si>
  <si>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</si>
  <si>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</si>
  <si>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</si>
  <si>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</si>
  <si>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</si>
  <si>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</si>
  <si>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</si>
  <si>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</si>
  <si>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</si>
  <si>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</si>
  <si>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</si>
  <si>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</si>
  <si>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</si>
  <si>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</si>
  <si>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</si>
  <si>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</si>
  <si>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</si>
  <si>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</si>
  <si>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</si>
  <si>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</si>
  <si>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</si>
  <si>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</si>
  <si>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</si>
  <si>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</si>
  <si>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</si>
  <si>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</si>
  <si>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</si>
  <si>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</si>
  <si>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</si>
  <si>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</si>
  <si>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</si>
  <si>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</si>
  <si>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</si>
  <si>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</si>
  <si>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</si>
  <si>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</si>
  <si>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</si>
  <si>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</si>
  <si>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</si>
  <si>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</si>
  <si>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</si>
  <si>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</si>
  <si>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</si>
  <si>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</si>
  <si>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</si>
  <si>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</si>
  <si>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</si>
  <si>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</si>
  <si>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</si>
  <si>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</si>
  <si>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</si>
  <si>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</si>
  <si>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</si>
  <si>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</si>
  <si>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</si>
  <si>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</si>
  <si>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</si>
  <si>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</si>
  <si>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</si>
  <si>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</si>
  <si>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</si>
  <si>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</si>
  <si>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</si>
  <si>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</si>
  <si>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</si>
  <si>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</si>
  <si>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</si>
  <si>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</si>
  <si>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</si>
  <si>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</si>
  <si>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</si>
  <si>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</si>
  <si>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</si>
  <si>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</si>
  <si>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</si>
  <si>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</si>
  <si>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</si>
  <si>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</si>
  <si>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</si>
  <si>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</si>
  <si>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</si>
  <si>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</si>
  <si>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</si>
  <si>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</si>
  <si>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</si>
  <si>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</si>
  <si>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</si>
  <si>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</si>
  <si>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</si>
  <si>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</si>
  <si>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</si>
  <si>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</si>
  <si>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</si>
  <si>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</si>
  <si>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</si>
  <si>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</si>
  <si>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</si>
  <si>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</si>
  <si>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</si>
  <si>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</si>
  <si>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</si>
  <si>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</si>
  <si>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</si>
  <si>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</si>
  <si>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</si>
  <si>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</si>
  <si>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</si>
  <si>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</si>
  <si>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</si>
  <si>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</si>
  <si>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</si>
  <si>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</si>
  <si>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</si>
  <si>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</si>
  <si>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</si>
  <si>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</si>
  <si>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</si>
  <si>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</si>
  <si>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</si>
  <si>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</si>
  <si>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</si>
  <si>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</si>
  <si>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</si>
  <si>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</si>
  <si>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</si>
  <si>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</si>
  <si>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</si>
  <si>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</si>
  <si>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</si>
  <si>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</si>
  <si>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</si>
  <si>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</si>
  <si>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</si>
  <si>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</si>
  <si>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</si>
  <si>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</si>
  <si>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</si>
  <si>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</si>
  <si>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</si>
  <si>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</si>
  <si>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</si>
  <si>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</si>
  <si>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</si>
  <si>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</si>
  <si>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</si>
  <si>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</si>
  <si>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</si>
  <si>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</si>
  <si>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</si>
  <si>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</si>
  <si>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</si>
  <si>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</si>
  <si>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</si>
  <si>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</si>
  <si>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</si>
  <si>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</si>
  <si>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</si>
  <si>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</si>
  <si>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</si>
  <si>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</si>
  <si>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</si>
  <si>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</si>
  <si>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</si>
  <si>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</si>
  <si>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</si>
  <si>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</si>
  <si>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</si>
  <si>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</si>
  <si>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</si>
  <si>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</si>
  <si>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</si>
  <si>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</si>
  <si>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</si>
  <si>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</si>
  <si>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</si>
  <si>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</si>
  <si>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</si>
  <si>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</si>
  <si>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</si>
  <si>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</si>
  <si>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</si>
  <si>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</si>
  <si>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</si>
  <si>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</si>
  <si>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</si>
  <si>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</si>
  <si>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</si>
  <si>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</si>
  <si>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</si>
  <si>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</si>
  <si>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</si>
  <si>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</si>
  <si>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</si>
  <si>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</si>
  <si>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</si>
  <si>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</si>
  <si>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</si>
  <si>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</si>
  <si>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</si>
  <si>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</si>
  <si>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</si>
  <si>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</si>
  <si>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</si>
  <si>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</si>
  <si>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</si>
  <si>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</si>
  <si>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</si>
  <si>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</si>
  <si>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</si>
  <si>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</si>
  <si>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</si>
  <si>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</si>
  <si>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</si>
  <si>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</si>
  <si>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</si>
  <si>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</si>
  <si>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</si>
  <si>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</si>
  <si>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</si>
  <si>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</si>
  <si>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</si>
  <si>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</si>
  <si>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</si>
  <si>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</si>
  <si>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</si>
  <si>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</si>
  <si>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</si>
  <si>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</si>
  <si>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</si>
  <si>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</si>
  <si>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</si>
  <si>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</si>
  <si>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</si>
  <si>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</si>
  <si>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</si>
  <si>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</si>
  <si>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</si>
  <si>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</si>
  <si>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</si>
  <si>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</si>
  <si>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</si>
  <si>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</si>
  <si>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</si>
  <si>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</si>
  <si>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</si>
  <si>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</si>
  <si>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</si>
  <si>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</si>
  <si>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</si>
  <si>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</si>
  <si>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</si>
  <si>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</si>
  <si>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</si>
  <si>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</si>
  <si>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</si>
  <si>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</si>
  <si>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</si>
  <si>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</si>
  <si>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</si>
  <si>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</si>
  <si>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</si>
  <si>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</si>
  <si>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</si>
  <si>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</si>
  <si>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</si>
  <si>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</si>
  <si>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</si>
  <si>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</si>
  <si>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</si>
  <si>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</si>
  <si>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</si>
  <si>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</si>
  <si>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</si>
  <si>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</si>
  <si>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</si>
  <si>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</si>
  <si>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</si>
  <si>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</si>
  <si>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</si>
  <si>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</si>
  <si>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</si>
  <si>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</si>
  <si>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</si>
  <si>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</si>
  <si>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</si>
  <si>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</si>
  <si>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</si>
  <si>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</si>
  <si>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</si>
  <si>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</si>
  <si>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</si>
  <si>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</si>
  <si>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</si>
  <si>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</si>
  <si>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</si>
  <si>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</si>
  <si>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</si>
  <si>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</si>
  <si>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</si>
  <si>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</si>
  <si>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</si>
  <si>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</si>
  <si>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</si>
  <si>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</si>
  <si>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</si>
  <si>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</si>
  <si>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</si>
  <si>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</si>
  <si>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</si>
  <si>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</si>
  <si>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</si>
  <si>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</si>
  <si>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</si>
  <si>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</si>
  <si>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</si>
  <si>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</si>
  <si>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</si>
  <si>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</si>
  <si>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</si>
  <si>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</si>
  <si>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</si>
  <si>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</si>
  <si>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</si>
  <si>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</si>
  <si>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</si>
  <si>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</si>
  <si>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</si>
  <si>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</si>
  <si>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</si>
  <si>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</si>
  <si>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</si>
  <si>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</si>
  <si>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</si>
  <si>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</si>
  <si>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</si>
  <si>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</si>
  <si>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</si>
  <si>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</si>
  <si>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</si>
  <si>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</si>
  <si>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</si>
  <si>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</si>
  <si>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</si>
  <si>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</si>
  <si>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</si>
  <si>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</si>
  <si>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</si>
  <si>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</si>
  <si>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</si>
  <si>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</si>
  <si>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</si>
  <si>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</si>
  <si>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</si>
  <si>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</si>
  <si>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</si>
  <si>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</si>
  <si>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</si>
  <si>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</si>
  <si>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</si>
  <si>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</si>
  <si>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</si>
  <si>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</si>
  <si>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</si>
  <si>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</si>
  <si>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</si>
  <si>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</si>
  <si>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</si>
  <si>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</si>
  <si>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</si>
  <si>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</si>
  <si>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</si>
  <si>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</si>
  <si>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</si>
  <si>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</si>
  <si>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</si>
  <si>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</si>
  <si>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</si>
  <si>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</si>
  <si>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</si>
  <si>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</si>
  <si>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</si>
  <si>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</si>
  <si>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</si>
  <si>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</si>
  <si>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</si>
  <si>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</si>
  <si>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</si>
  <si>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</si>
  <si>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</si>
  <si>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</si>
  <si>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</si>
  <si>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</si>
  <si>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</si>
  <si>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</si>
  <si>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</si>
  <si>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</si>
  <si>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</si>
  <si>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</si>
  <si>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</si>
  <si>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</si>
  <si>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</si>
  <si>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</si>
  <si>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</si>
  <si>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</si>
  <si>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</si>
  <si>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</si>
  <si>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</si>
  <si>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</si>
  <si>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</si>
  <si>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</si>
  <si>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</si>
  <si>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</si>
  <si>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</si>
  <si>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</si>
  <si>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</si>
  <si>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</si>
  <si>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</si>
  <si>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</si>
  <si>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</si>
  <si>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</si>
  <si>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</si>
  <si>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</si>
  <si>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</si>
  <si>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</si>
  <si>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</si>
  <si>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</si>
  <si>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</si>
  <si>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</si>
  <si>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</si>
  <si>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</si>
  <si>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</si>
  <si>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</si>
  <si>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</si>
  <si>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</si>
  <si>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</si>
  <si>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</si>
  <si>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</si>
  <si>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</si>
  <si>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</si>
  <si>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</si>
  <si>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</si>
  <si>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</si>
  <si>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</si>
  <si>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</si>
  <si>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</si>
  <si>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</si>
  <si>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</si>
  <si>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</si>
  <si>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</si>
  <si>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</si>
  <si>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</si>
  <si>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</si>
  <si>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</si>
  <si>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</si>
  <si>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</si>
  <si>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</si>
  <si>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</si>
  <si>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</si>
  <si>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</si>
  <si>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</si>
  <si>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</si>
  <si>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</si>
  <si>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</si>
  <si>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</si>
  <si>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</si>
  <si>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</si>
  <si>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</si>
  <si>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</si>
  <si>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</si>
  <si>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</si>
  <si>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</si>
  <si>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</si>
  <si>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</si>
  <si>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</si>
  <si>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</si>
  <si>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</si>
  <si>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</si>
  <si>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</si>
  <si>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</si>
  <si>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</si>
  <si>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</si>
  <si>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</si>
  <si>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</si>
  <si>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</si>
  <si>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</si>
  <si>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</si>
  <si>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</si>
  <si>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</si>
  <si>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</si>
  <si>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</si>
  <si>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</si>
  <si>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</si>
  <si>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</si>
  <si>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</si>
  <si>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</si>
  <si>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</si>
  <si>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</si>
  <si>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</si>
  <si>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</si>
  <si>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</si>
  <si>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</si>
  <si>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</si>
  <si>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</si>
  <si>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</si>
  <si>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</si>
  <si>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</si>
  <si>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</si>
  <si>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</si>
  <si>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</si>
  <si>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</si>
  <si>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</si>
  <si>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</si>
  <si>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</si>
  <si>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</si>
  <si>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</si>
  <si>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</si>
  <si>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</si>
  <si>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</si>
  <si>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</si>
  <si>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</si>
  <si>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</si>
  <si>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</si>
  <si>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</si>
  <si>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</si>
  <si>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</si>
  <si>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</si>
  <si>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</si>
  <si>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</si>
  <si>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</si>
  <si>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</si>
  <si>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</si>
  <si>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</si>
  <si>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</si>
  <si>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</si>
  <si>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</si>
  <si>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</si>
  <si>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</si>
  <si>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</si>
  <si>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</si>
  <si>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</si>
  <si>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</si>
  <si>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</si>
  <si>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</si>
  <si>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</si>
  <si>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</si>
  <si>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</si>
  <si>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</si>
  <si>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</si>
  <si>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</si>
  <si>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</si>
  <si>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</si>
  <si>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</si>
  <si>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</si>
  <si>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</si>
  <si>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</si>
  <si>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</si>
  <si>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</si>
  <si>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</si>
  <si>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</si>
  <si>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</si>
  <si>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</si>
  <si>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</si>
  <si>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</si>
  <si>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</si>
  <si>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</si>
  <si>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</si>
  <si>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</si>
  <si>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</si>
  <si>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</si>
  <si>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</si>
  <si>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</si>
  <si>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</si>
  <si>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</si>
  <si>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</si>
  <si>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</si>
  <si>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</si>
  <si>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</si>
  <si>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</si>
  <si>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</si>
  <si>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</si>
  <si>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</si>
  <si>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</si>
  <si>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</si>
  <si>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</si>
  <si>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</si>
  <si>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</si>
  <si>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</si>
  <si>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</si>
  <si>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</si>
  <si>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</si>
  <si>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</si>
  <si>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</si>
  <si>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</si>
  <si>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</si>
  <si>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</si>
  <si>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</si>
  <si>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</si>
  <si>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</si>
  <si>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</si>
  <si>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</si>
  <si>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</si>
  <si>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</si>
  <si>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</si>
  <si>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</si>
  <si>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</si>
  <si>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</si>
  <si>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</si>
  <si>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</si>
  <si>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</si>
  <si>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</si>
  <si>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</si>
  <si>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</si>
  <si>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</si>
  <si>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</si>
  <si>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</si>
  <si>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</si>
  <si>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</si>
  <si>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</si>
  <si>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</si>
  <si>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</si>
  <si>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</si>
  <si>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</si>
  <si>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</si>
  <si>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</si>
  <si>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</si>
  <si>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</si>
  <si>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</si>
  <si>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</si>
  <si>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</si>
  <si>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</si>
  <si>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</si>
  <si>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</si>
  <si>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</si>
  <si>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</si>
  <si>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</si>
  <si>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</si>
  <si>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</si>
  <si>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</si>
  <si>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</si>
  <si>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</si>
  <si>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</si>
  <si>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</si>
  <si>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</si>
  <si>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</si>
  <si>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</si>
  <si>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</si>
  <si>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</si>
  <si>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</si>
  <si>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</si>
  <si>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</si>
  <si>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</si>
  <si>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</si>
  <si>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</si>
  <si>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</si>
  <si>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</si>
  <si>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</si>
  <si>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</si>
  <si>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</si>
  <si>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</si>
  <si>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</si>
  <si>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</si>
  <si>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</si>
  <si>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</si>
  <si>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</si>
  <si>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</si>
  <si>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</si>
  <si>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</si>
  <si>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</si>
  <si>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</si>
  <si>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</si>
  <si>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</si>
  <si>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</si>
  <si>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</si>
  <si>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</si>
  <si>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</si>
  <si>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</si>
  <si>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</si>
  <si>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</si>
  <si>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</si>
  <si>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</si>
  <si>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</si>
  <si>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</si>
  <si>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</si>
  <si>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</si>
  <si>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</si>
  <si>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</si>
  <si>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</si>
  <si>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</si>
  <si>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</si>
  <si>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</si>
  <si>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</si>
  <si>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</si>
  <si>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</si>
  <si>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</si>
  <si>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</si>
  <si>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</si>
  <si>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</si>
  <si>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</si>
  <si>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</si>
  <si>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</si>
  <si>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</si>
  <si>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</si>
  <si>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</si>
  <si>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</si>
  <si>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</si>
  <si>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</si>
  <si>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</si>
  <si>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</si>
  <si>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</si>
  <si>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</si>
  <si>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</si>
  <si>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</si>
  <si>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</si>
  <si>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</si>
  <si>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</si>
  <si>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</si>
  <si>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</si>
  <si>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</si>
  <si>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</si>
  <si>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</si>
  <si>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</si>
  <si>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</si>
  <si>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</si>
  <si>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</si>
  <si>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</si>
  <si>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</si>
  <si>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</si>
  <si>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</si>
  <si>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</si>
  <si>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</si>
  <si>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</si>
  <si>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</si>
  <si>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</si>
  <si>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</si>
  <si>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</si>
  <si>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</si>
  <si>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</si>
  <si>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</si>
  <si>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</si>
  <si>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</si>
  <si>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</si>
  <si>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</si>
  <si>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</si>
  <si>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</si>
  <si>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</si>
  <si>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</si>
  <si>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</si>
  <si>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</si>
  <si>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</si>
  <si>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</si>
  <si>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</si>
  <si>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</si>
  <si>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</si>
  <si>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</si>
  <si>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</si>
  <si>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</si>
  <si>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</si>
  <si>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</si>
  <si>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</si>
  <si>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</si>
  <si>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</si>
  <si>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</si>
  <si>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</si>
  <si>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</si>
  <si>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</si>
  <si>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</si>
  <si>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</si>
  <si>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</si>
  <si>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</si>
  <si>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</si>
  <si>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</si>
  <si>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</si>
  <si>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</si>
  <si>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</si>
  <si>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</si>
  <si>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</si>
  <si>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</si>
  <si>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</si>
  <si>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</si>
  <si>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</si>
  <si>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</si>
  <si>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</si>
  <si>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</si>
  <si>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</si>
  <si>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</si>
  <si>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</si>
  <si>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</si>
  <si>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</si>
  <si>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</si>
  <si>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</si>
  <si>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</si>
  <si>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</si>
  <si>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</si>
  <si>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</si>
  <si>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</si>
  <si>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</si>
  <si>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</si>
  <si>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</si>
  <si>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</si>
  <si>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</si>
  <si>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</si>
  <si>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</si>
  <si>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</si>
  <si>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</si>
  <si>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</si>
  <si>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</si>
  <si>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</si>
  <si>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</si>
  <si>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</si>
  <si>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</si>
  <si>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</si>
  <si>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</si>
  <si>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</si>
  <si>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</si>
  <si>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</si>
  <si>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</si>
  <si>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</si>
  <si>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</si>
  <si>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</si>
  <si>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</si>
  <si>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</si>
  <si>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</si>
  <si>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</si>
  <si>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</si>
  <si>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</si>
  <si>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</si>
  <si>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</si>
  <si>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</si>
  <si>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</si>
  <si>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</si>
  <si>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</si>
  <si>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</si>
  <si>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</si>
  <si>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</si>
  <si>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</si>
  <si>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</si>
  <si>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</si>
  <si>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</si>
  <si>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</si>
  <si>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</si>
  <si>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</si>
  <si>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</si>
  <si>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</si>
  <si>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</si>
  <si>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</si>
  <si>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</si>
  <si>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</si>
  <si>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</si>
  <si>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</si>
  <si>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</si>
  <si>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</si>
  <si>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</si>
  <si>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</si>
  <si>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</si>
  <si>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</si>
  <si>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</si>
  <si>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</si>
  <si>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</si>
  <si>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</si>
  <si>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</si>
  <si>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</si>
  <si>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</si>
  <si>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</si>
  <si>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</si>
  <si>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</si>
  <si>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</si>
  <si>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</si>
  <si>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</si>
  <si>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</si>
  <si>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</si>
  <si>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</si>
  <si>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</si>
  <si>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</si>
  <si>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</si>
  <si>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</si>
  <si>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</si>
  <si>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</si>
  <si>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</si>
  <si>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</si>
  <si>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</si>
  <si>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</si>
  <si>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</si>
  <si>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</si>
  <si>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</si>
  <si>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</si>
  <si>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</si>
  <si>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</si>
  <si>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</si>
  <si>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</si>
  <si>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</si>
  <si>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</si>
  <si>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</si>
  <si>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</si>
  <si>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</si>
  <si>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</si>
  <si>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</si>
  <si>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</si>
  <si>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</si>
  <si>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</si>
  <si>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</si>
  <si>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</si>
  <si>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</si>
  <si>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</si>
  <si>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</si>
  <si>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</si>
  <si>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</si>
  <si>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</si>
  <si>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</si>
  <si>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</si>
  <si>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</si>
  <si>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</si>
  <si>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</si>
  <si>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</si>
  <si>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</si>
  <si>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</si>
  <si>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</si>
  <si>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</si>
  <si>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</si>
  <si>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</si>
  <si>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</si>
  <si>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</si>
  <si>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</si>
  <si>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</si>
  <si>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</si>
  <si>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</si>
  <si>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</si>
  <si>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</si>
  <si>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</si>
  <si>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</si>
  <si>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</si>
  <si>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</si>
  <si>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</si>
  <si>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</si>
  <si>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</si>
  <si>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</si>
  <si>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</si>
  <si>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</si>
  <si>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</si>
  <si>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</si>
  <si>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</si>
  <si>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</si>
  <si>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</si>
  <si>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</si>
  <si>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</si>
  <si>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</si>
  <si>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</si>
  <si>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</si>
  <si>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</si>
  <si>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</si>
  <si>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</si>
  <si>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</si>
  <si>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</si>
  <si>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</si>
  <si>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</si>
  <si>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</si>
  <si>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</si>
  <si>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</si>
  <si>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</si>
  <si>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</si>
  <si>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</si>
  <si>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</si>
  <si>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</si>
  <si>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</si>
  <si>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</si>
  <si>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</si>
  <si>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</si>
  <si>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</si>
  <si>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</si>
  <si>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</si>
  <si>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</si>
  <si>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</si>
  <si>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</si>
  <si>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</si>
  <si>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</si>
  <si>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</si>
  <si>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</si>
  <si>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</si>
  <si>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</si>
  <si>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</si>
  <si>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</si>
  <si>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</si>
  <si>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</si>
  <si>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</si>
  <si>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</si>
  <si>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</si>
  <si>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</si>
  <si>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</si>
  <si>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</si>
  <si>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</si>
  <si>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</si>
  <si>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</si>
  <si>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</si>
  <si>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</si>
  <si>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</si>
  <si>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</si>
  <si>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</si>
  <si>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</si>
  <si>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</si>
  <si>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</si>
  <si>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</si>
  <si>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</si>
  <si>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</si>
  <si>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</si>
  <si>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</si>
  <si>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</si>
  <si>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</si>
  <si>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</si>
  <si>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</si>
  <si>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</si>
  <si>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</si>
  <si>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</si>
  <si>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</si>
  <si>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</si>
  <si>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</si>
  <si>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</si>
  <si>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</si>
  <si>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</si>
  <si>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</si>
  <si>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</si>
  <si>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</si>
  <si>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</si>
  <si>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</si>
  <si>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</si>
  <si>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</si>
  <si>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</si>
  <si>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</si>
  <si>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</si>
  <si>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</si>
  <si>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</si>
  <si>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</si>
  <si>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</si>
  <si>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</si>
  <si>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</si>
  <si>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</si>
  <si>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</si>
  <si>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</si>
  <si>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</si>
  <si>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</si>
  <si>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</si>
  <si>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</si>
  <si>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</si>
  <si>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</si>
  <si>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</si>
  <si>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</si>
  <si>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</si>
  <si>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</si>
  <si>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</si>
  <si>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</si>
  <si>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</si>
  <si>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</si>
  <si>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</si>
  <si>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</si>
  <si>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</si>
  <si>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</si>
  <si>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</si>
  <si>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</si>
  <si>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</si>
  <si>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</si>
  <si>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</si>
  <si>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</si>
  <si>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</si>
  <si>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</si>
  <si>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</si>
  <si>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</si>
  <si>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</si>
  <si>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</si>
  <si>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</si>
  <si>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</si>
  <si>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</si>
  <si>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</si>
  <si>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</si>
  <si>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</si>
  <si>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</si>
  <si>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</si>
  <si>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</si>
  <si>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</si>
  <si>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</si>
  <si>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</si>
  <si>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</si>
  <si>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</si>
  <si>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</si>
  <si>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</si>
  <si>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</si>
  <si>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</si>
  <si>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</si>
  <si>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</si>
  <si>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</si>
  <si>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</si>
  <si>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</si>
  <si>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</si>
  <si>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</si>
  <si>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</si>
  <si>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</si>
  <si>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</si>
  <si>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</si>
  <si>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</si>
  <si>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</si>
  <si>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</si>
  <si>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</si>
  <si>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</si>
  <si>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</si>
  <si>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</si>
  <si>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</si>
  <si>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</si>
  <si>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</si>
  <si>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</si>
  <si>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</si>
  <si>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</si>
  <si>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</si>
  <si>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</si>
  <si>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</si>
  <si>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</si>
  <si>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</si>
  <si>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</si>
  <si>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</si>
  <si>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</si>
  <si>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</si>
  <si>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</si>
  <si>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</si>
  <si>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</si>
  <si>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</si>
  <si>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</si>
  <si>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</si>
  <si>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</si>
  <si>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</si>
  <si>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</si>
  <si>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</si>
  <si>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</si>
  <si>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</si>
  <si>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</si>
  <si>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</si>
  <si>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</si>
  <si>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</si>
  <si>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</si>
  <si>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</si>
  <si>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</si>
  <si>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</si>
  <si>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</si>
  <si>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</si>
  <si>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</si>
  <si>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</si>
  <si>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</si>
  <si>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</si>
  <si>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</si>
  <si>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</si>
  <si>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</si>
  <si>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</si>
  <si>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</si>
  <si>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</si>
  <si>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</si>
  <si>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</si>
  <si>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</si>
  <si>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</si>
  <si>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</si>
  <si>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</si>
  <si>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</si>
  <si>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</si>
  <si>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</si>
  <si>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</si>
  <si>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</si>
  <si>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</si>
  <si>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</si>
  <si>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</si>
  <si>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</si>
  <si>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</si>
  <si>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</si>
  <si>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</si>
  <si>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</si>
  <si>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</si>
  <si>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</si>
  <si>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</si>
  <si>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</si>
  <si>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</si>
  <si>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</si>
  <si>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</si>
  <si>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</si>
  <si>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</si>
  <si>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</si>
  <si>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</si>
  <si>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</si>
  <si>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</si>
  <si>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</si>
  <si>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</si>
  <si>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</si>
  <si>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</si>
  <si>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</si>
  <si>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</si>
  <si>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</si>
  <si>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</si>
  <si>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</si>
  <si>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</si>
  <si>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</si>
  <si>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</si>
  <si>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</si>
  <si>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</si>
  <si>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</si>
  <si>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</si>
  <si>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</si>
  <si>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</si>
  <si>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</si>
  <si>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</si>
  <si>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</si>
  <si>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</si>
  <si>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</si>
  <si>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</si>
  <si>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</si>
  <si>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</si>
  <si>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</si>
  <si>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</si>
  <si>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</si>
  <si>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</si>
  <si>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</si>
  <si>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</si>
  <si>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</si>
  <si>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</si>
  <si>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</si>
  <si>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</si>
  <si>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</si>
  <si>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</si>
  <si>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</si>
  <si>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</si>
  <si>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</si>
  <si>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</si>
  <si>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</si>
  <si>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</si>
  <si>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</si>
  <si>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</si>
  <si>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</si>
  <si>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</si>
  <si>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</si>
  <si>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</si>
  <si>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</si>
  <si>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</si>
  <si>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</si>
  <si>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</si>
  <si>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</si>
  <si>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</si>
  <si>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</si>
  <si>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</si>
  <si>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</si>
  <si>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</si>
  <si>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</si>
  <si>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</si>
  <si>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</si>
  <si>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</si>
  <si>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</si>
  <si>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</si>
  <si>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</si>
  <si>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</si>
  <si>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</si>
  <si>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</si>
  <si>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</si>
  <si>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</si>
  <si>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</si>
  <si>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</si>
  <si>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</si>
  <si>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</si>
  <si>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</si>
  <si>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</si>
  <si>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</si>
  <si>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</si>
  <si>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</si>
  <si>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</si>
  <si>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</si>
  <si>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</si>
  <si>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</si>
  <si>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</si>
  <si>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</si>
  <si>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</si>
  <si>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</si>
  <si>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</si>
  <si>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</si>
  <si>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</si>
  <si>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</si>
  <si>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</si>
  <si>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</si>
  <si>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</si>
  <si>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</si>
  <si>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</si>
  <si>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</si>
  <si>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</si>
  <si>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</si>
  <si>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</si>
  <si>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</si>
  <si>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</si>
  <si>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</si>
  <si>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</si>
  <si>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</si>
  <si>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</si>
  <si>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</si>
  <si>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</si>
  <si>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</si>
  <si>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</si>
  <si>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</si>
  <si>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</si>
  <si>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</si>
  <si>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</si>
  <si>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</si>
  <si>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</si>
  <si>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</si>
  <si>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</si>
  <si>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</si>
  <si>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</si>
  <si>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</si>
  <si>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</si>
  <si>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</si>
  <si>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</si>
  <si>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</si>
  <si>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</si>
  <si>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</si>
  <si>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</si>
  <si>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</si>
  <si>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</si>
  <si>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</si>
  <si>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</si>
  <si>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</si>
  <si>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</si>
  <si>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</si>
  <si>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</si>
  <si>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</si>
  <si>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</si>
  <si>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</si>
  <si>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</si>
  <si>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</si>
  <si>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</si>
  <si>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</si>
  <si>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</si>
  <si>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</si>
  <si>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</si>
  <si>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</si>
  <si>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</si>
  <si>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</si>
  <si>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</si>
  <si>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</si>
  <si>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</si>
  <si>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</si>
  <si>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</si>
  <si>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</si>
  <si>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</si>
  <si>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</si>
  <si>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</si>
  <si>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</si>
  <si>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</si>
  <si>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</si>
  <si>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</si>
  <si>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</si>
  <si>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</si>
  <si>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</si>
  <si>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</si>
  <si>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</si>
  <si>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</si>
  <si>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</si>
  <si>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</si>
  <si>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</si>
  <si>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</si>
  <si>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</si>
  <si>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</si>
  <si>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</si>
  <si>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</si>
  <si>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</si>
  <si>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</si>
  <si>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</si>
  <si>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</si>
  <si>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</si>
  <si>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</si>
  <si>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</si>
  <si>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</si>
  <si>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</si>
  <si>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</si>
  <si>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</si>
  <si>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</si>
  <si>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</si>
  <si>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</si>
  <si>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</si>
  <si>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</si>
  <si>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</si>
  <si>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</si>
  <si>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</si>
  <si>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</si>
  <si>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</si>
  <si>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</si>
  <si>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</si>
  <si>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</si>
  <si>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</si>
  <si>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</si>
  <si>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</si>
  <si>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</si>
  <si>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</si>
  <si>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</si>
  <si>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</si>
  <si>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</si>
  <si>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</si>
  <si>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</si>
  <si>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</si>
  <si>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</si>
  <si>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</si>
  <si>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</si>
  <si>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</si>
  <si>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</si>
  <si>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</si>
  <si>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</si>
  <si>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</si>
  <si>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</si>
  <si>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</si>
  <si>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</si>
  <si>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</si>
  <si>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</si>
  <si>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</si>
  <si>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</si>
  <si>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</si>
  <si>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</si>
  <si>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</si>
  <si>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</si>
  <si>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</si>
  <si>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</si>
  <si>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</si>
  <si>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</si>
  <si>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</si>
  <si>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</si>
  <si>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</si>
  <si>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</si>
  <si>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</si>
  <si>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</si>
  <si>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</si>
  <si>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</si>
  <si>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</si>
  <si>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</si>
  <si>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</si>
  <si>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</si>
  <si>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</si>
  <si>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</si>
  <si>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</si>
  <si>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</si>
  <si>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</si>
  <si>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</si>
  <si>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</si>
  <si>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</si>
  <si>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</si>
  <si>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</si>
  <si>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</si>
  <si>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</si>
  <si>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</si>
  <si>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</si>
  <si>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</si>
  <si>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</si>
  <si>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</si>
  <si>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</si>
  <si>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</si>
  <si>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</si>
  <si>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</si>
  <si>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</si>
  <si>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</si>
  <si>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</si>
  <si>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</si>
  <si>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</si>
  <si>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</si>
  <si>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</si>
  <si>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</si>
  <si>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</si>
  <si>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</si>
  <si>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</si>
  <si>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</si>
  <si>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</si>
  <si>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</si>
  <si>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</si>
  <si>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</si>
  <si>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</si>
  <si>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</si>
  <si>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</si>
  <si>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</si>
  <si>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</si>
  <si>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</si>
  <si>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</si>
  <si>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</si>
  <si>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</si>
  <si>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</si>
  <si>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</si>
  <si>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</si>
  <si>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</si>
  <si>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</si>
  <si>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</si>
  <si>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</si>
  <si>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</si>
  <si>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</si>
  <si>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</si>
  <si>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</si>
  <si>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</si>
  <si>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</si>
  <si>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</si>
  <si>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</si>
  <si>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at site checking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</si>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</sst>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D16" sqref="D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340.19873171296058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6.7076620369334705E-2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46003.147157638887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46003.147157638887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46003.147157638887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46003.147157638887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46003.147157638887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46003.147157638887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46003.147157638887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46003.147157638887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46003.147157638887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46003.147157638887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46003.147157638887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46003.147157638887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46003.147157638887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46003.147157638887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46003.147157638887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46003.147157638887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46003.147157638887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46003.147157638887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46003.147157638887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46003.147157638887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46003.147157638887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46003.147157638887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46003.147157638887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46003.147157638887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46003.147157638887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46003.147157638887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46003.147157638887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46003.147157638887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46003.147157638887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46003.147157638887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46003.147157638887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46003.147157638887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46003.147157638887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46003.147157638887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46003.147157638887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46003.147157638887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46003.147157638887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46003.147157638887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46003.147157638887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46003.147157638887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46003.147157638887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46003.147157638887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46003.147157638887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46003.147157638887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46003.147157638887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46003.147157638887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46003.147157638887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46003.147157638887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46003.147157638887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46003.147157638887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46003.147157638887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46003.147157638887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46003.147157638887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46003.147157638887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46003.147157638887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46003.147157638887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46003.147157638887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46003.147157638887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46003.147157638887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46003.147157638887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46003.147157638887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46003.147157638887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46003.147157638887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46003.147157638887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46003.147157638887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46003.147157638887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46003.147157638887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46003.147157638887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46003.147157638887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46003.147157638887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46003.147157638887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46003.147157638887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46003.147157638887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46003.147157638887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46003.147157638887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46003.147157638887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46003.147157638887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46003.147157638887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46003.147157638887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46003.147157638887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46003.147157638887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46003.147157638887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46003.147157638887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46003.147157638887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46003.147157638887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46003.147157638887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46003.147157638887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46003.147157638887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46003.147157638887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46003.147157638887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46003.147157638887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46003.147157638887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46003.147157638887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46003.147157638887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46003.147157638887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46003.147157638887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46003.147157638887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46003.147157638887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46003.147157638887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46003.147157638887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46003.147157638887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46003.147157638887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46003.147157638887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46003.147157638887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46003.147157638887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46003.147157638887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46003.147157638887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46003.147157638887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46003.147157638887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46003.147157638887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46003.147157638887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46003.147157638887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46003.147157638887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46003.147157638887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46003.147157638887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46003.147157638887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46003.147157638887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46003.147157638887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46003.147157638887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46003.147157638887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46003.147157638887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46003.147157638887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46003.147157638887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46003.147157638887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46003.147157638887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46003.147157638887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46003.147157638887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46003.147157638887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46003.147157638887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46003.147157638887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46003.147157638887</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E75F8F6A-F0DA-49CD-AE26-681A7C3CF3E3}"/>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178.14731967592525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18.759738657405251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5.7917756944443681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2.3152479166674311</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46003.147157638887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46003.147157638887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46003.147157638887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46003.147157638887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46003.147157638887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46003.147157638887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46003.147157638887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46003.147157638887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46003.147157638887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46003.147157638887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46003.147157638887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46003.147157638887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46003.147157638887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46003.147157638887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46003.147157638887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46003.147157638887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46003.147157638887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46003.147157638887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46003.147157638887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46003.147157638887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46003.147157638887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46003.147157638887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46003.147157638887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46003.147157638887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46003.147157638887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46003.147157638887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46003.147157638887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46003.147157638887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46003.147157638887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46003.147157638887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46003.147157638887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46003.147157638887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46003.147157638887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46003.147157638887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46003.147157638887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46003.147157638887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46003.147157638887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46003.147157638887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46003.147157638887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46003.147157638887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46003.147157638887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46003.147157638887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46003.147157638887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46003.147157638887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46003.147157638887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46003.147157638887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46003.147157638887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46003.147157638887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46003.147157638887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46003.147157638887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46003.147157638887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46003.147157638887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46003.147157638887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46003.147157638887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46003.147157638887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46003.147157638887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46003.147157638887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46003.147157638887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46003.147157638887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46003.147157638887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46003.147157638887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46003.147157638887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46003.147157638887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46003.147157638887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46003.147157638887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46003.147157638887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46003.147157638887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46003.147157638887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46003.147157638887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46003.147157638887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46003.147157638887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46003.147157638887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46003.147157638887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46003.147157638887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46003.147157638887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46003.147157638887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46003.147157638887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46003.147157638887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46003.147157638887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46003.147157638887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46003.147157638887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46003.147157638887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46003.147157638887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46003.147157638887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46003.147157638887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46003.147157638887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46003.147157638887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46003.147157638887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46003.147157638887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46003.147157638887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46003.147157638887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46003.147157638887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46003.147157638887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46003.147157638887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46003.147157638887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46003.147157638887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46003.147157638887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46003.147157638887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46003.147157638887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46003.147157638887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46003.147157638887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46003.147157638887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46003.147157638887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46003.147157638887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46003.147157638887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46003.147157638887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46003.147157638887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46003.147157638887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46003.147157638887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46003.147157638887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46003.147157638887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46003.147157638887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46003.147157638887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46003.147157638887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46003.147157638887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46003.147157638887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46003.147157638887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46003.147157638887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46003.147157638887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46003.147157638887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46003.147157638887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46003.147157638887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46003.147157638887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46003.147157638887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46003.147157638887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46003.147157638887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46003.147157638887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46003.147157638887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46003.147157638887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46003.147157638887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46003.147157638887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46003.147157638887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46003.147157638887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46003.147157638887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46003.147157638887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46003.147157638887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46003.147157638887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46003.147157638887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46003.147157638887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46003.147157638887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46003.147157638887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46003.147157638887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46003.147157638887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46003.147157638887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46003.147157638887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46003.147157638887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46003.147157638887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46003.147157638887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46003.147157638887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46003.147157638887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46003.147157638887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46003.147157638887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46003.147157638887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46003.147157638887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46003.147157638887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46003.147157638887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46003.147157638887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46003.147157638887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46003.147157638887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46003.147157638887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46003.147157638887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46003.147157638887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46003.147157638887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46003.147157638887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46003.147157638887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46003.147157638887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46003.147157638887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46003.147157638887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46003.147157638887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46003.147157638887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46003.147157638887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46003.147157638887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46003.147157638887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46003.147157638887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46003.147157638887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46003.147157638887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46003.147157638887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46003.147157638887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46003.147157638887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46003.147157638887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46003.147157638887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46003.147157638887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46003.147157638887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46003.147157638887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46003.147157638887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46003.147157638887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46003.147157638887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46003.147157638887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46003.147157638887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46003.147157638887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46003.147157638887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46003.147157638887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46003.147157638887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46003.147157638887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46003.147157638887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46003.147157638887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46003.147157638887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46003.147157638887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46003.147157638887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46003.147157638887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46003.147157638887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46003.147157754633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46003.147157754633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46003.147157754633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46003.147157754633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46003.147157754633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46003.147157754633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46003.147157754633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46003.147157754633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46003.147157754633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46003.147157754633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46003.147157754633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46003.147157754633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46003.147157754633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46003.147157754633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46003.147157754633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46003.147157754633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46003.147157754633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46003.147157754633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46003.147157754633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46003.147157754633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46003.147157754633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46003.147157754633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46003.147157754633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46003.147157754633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46003.147157754633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46003.147157754633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46003.147157754633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46003.147157754633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46003.147157754633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46003.147157754633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46003.147157754633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46003.147157754633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46003.147157754633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46003.147157754633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46003.147157754633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46003.147157754633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46003.147157754633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46003.147157754633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46003.147157754633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46003.147157754633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46003.147157754633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46003.147157754633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46003.147157754633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46003.147157754633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46003.147157754633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46003.147157754633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46003.147157754633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46003.147157754633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46003.147157754633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46003.147157754633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46003.147157754633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46003.147157754633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46003.147157754633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46003.147157754633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46003.147157754633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46003.147157754633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46003.147157754633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46003.147157754633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46003.147157754633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46003.147157754633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46003.147157754633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46003.147157754633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46003.147157754633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46003.147157754633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46003.147157754633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46003.147157754633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46003.147157754633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46003.147157754633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46003.147157754633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46003.147157754633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46003.147157754633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46003.147157754633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46003.147157754633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46003.147157754633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46003.147157754633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46003.147157754633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46003.147157754633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46003.147157754633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46003.147157754633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46003.147157754633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46003.147157754633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46003.147157754633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46003.147157754633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46003.147157754633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46003.147157754633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46003.147157754633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46003.147157754633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46003.147157754633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46003.147157754633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46003.147157754633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46003.147157754633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46003.147157754633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46003.147157754633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46003.147157754633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46003.147157754633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46003.147157754633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46003.147157754633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46003.147157754633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46003.147157754633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46003.147157754633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46003.147157754633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46003.147157754633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46003.147157754633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46003.147157754633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46003.147157754633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46003.147157754633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46003.147157754633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46003.147157754633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46003.147157754633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46003.147157754633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46003.147157754633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46003.147157754633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46003.147157754633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46003.147157754633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46003.147157754633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46003.147157754633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46003.147157754633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46003.147157754633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46003.147157754633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46003.147157754633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46003.147157754633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46003.147157754633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46003.147157754633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46003.147157754633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46003.147157754633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46003.147157754633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46003.147157754633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46003.147157754633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46003.147157754633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46003.147157754633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46003.147157754633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46003.147157754633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46003.147157754633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46003.147157754633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46003.147157754633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46003.147157754633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46003.147157754633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46003.147157754633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46003.147157754633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46003.147157754633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46003.147157754633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46003.147157754633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46003.147157754633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46003.147157754633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46003.147157754633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46003.147157754633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46003.147157754633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46003.147157754633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46003.147157754633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46003.147157754633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46003.147157754633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46003.147157754633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46003.147157754633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46003.147157754633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46003.147157754633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46003.147157754633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46003.147157754633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46003.147157754633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46003.147157754633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46003.147157754633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46003.147157754633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46003.147157754633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46003.147157754633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46003.147157754633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46003.147157754633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46003.147157754633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46003.147157754633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46003.147157754633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46003.147157754633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46003.147157754633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46003.147157754633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46003.147157754633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46003.147157754633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46003.147157754633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46003.147157754633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46003.147157754633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46003.147157754633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46003.147157754633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46003.147157754633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46003.147157754633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46003.147157754633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46003.147157754633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46003.147157754633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46003.147157754633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46003.147157754633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46003.147157754633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46003.147157754633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46003.147157754633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46003.147157754633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46003.147157754633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46003.147157754633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46003.147157754633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46003.147157754633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46003.147157754633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46003.147157754633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46003.147157754633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46003.147157754633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46003.147157754633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46003.147157754633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46003.147157754633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46003.147157754633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46003.147157754633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46003.147157754633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46003.147157754633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46003.147157754633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46003.147157754633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46003.147157754633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46003.147157754633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46003.147157754633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46003.147157754633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46003.147157754633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46003.147157754633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46003.147157754633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46003.147157754633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46003.147157754633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46003.147157754633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46003.147157754633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46003.147157754633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46003.147157754633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46003.147157754633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46003.147157754633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46003.147157754633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46003.147157754633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46003.147157754633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46003.147157754633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46003.147157754633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46003.147157754633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46003.147157754633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46003.147157754633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46003.147157754633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46003.147157754633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46003.147157754633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46003.147157754633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46003.147157754633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46003.147157754633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46003.147157754633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46003.147157754633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46003.147157754633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46003.147157754633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46003.147157754633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46003.147157754633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46003.147157754633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46003.147157754633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46003.147157754633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46003.147157754633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46003.147157754633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46003.147157754633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46003.147157754633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46003.147157754633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46003.147157754633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46003.147157754633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46003.147157754633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46003.147157754633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46003.147157754633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46003.147157754633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46003.147157754633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46003.147157754633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46003.147157754633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46003.147157754633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46003.147157754633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46003.147157754633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46003.147157754633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46003.147157754633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46003.147157754633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46003.147157754633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46003.147157754633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46003.147157754633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46003.147157754633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46003.147157754633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46003.147157754633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46003.147157754633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46003.147157754633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46003.147157754633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46003.147157754633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46003.147157754633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46003.147157754633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46003.147157754633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46003.147157754633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46003.147157754633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46003.147157754633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46003.147157754633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46003.147157754633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46003.147157754633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46003.147157754633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46003.147157754633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46003.147157754633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46003.147157754633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46003.147157754633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46003.147157754633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46003.147157754633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46003.147157754633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46003.147157754633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46003.147157754633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46003.147157754633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46003.147157754633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46003.147157754633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46003.147157754633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46003.147157754633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46003.147157754633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46003.147157754633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46003.147157754633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46003.147157754633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46003.147157754633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46003.147157754633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46003.147157754633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46003.147157754633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46003.147157754633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46003.147157754633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46003.147157754633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46003.147157754633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46003.147157754633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46003.147157754633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46003.147157754633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46003.147157754633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46003.147157754633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46003.147157754633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46003.147157754633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46003.147157754633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46003.147157754633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46003.147157754633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46003.147157754633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46003.147157754633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46003.147157754633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46003.147157754633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46003.147157754633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46003.147157754633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46003.147157754633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46003.147157754633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46003.147157754633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46003.147157754633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46003.147157754633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46003.147157754633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46003.147157754633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46003.147157754633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46003.147157754633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46003.147157754633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46003.147157754633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46003.147157754633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46003.147157754633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46003.147157754633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46003.147157754633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46003.147157754633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46003.147157754633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46003.147157754633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46003.147157754633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46003.147157754633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46003.147157754633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46003.147157754633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46003.147157754633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46003.147157754633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46003.147157754633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46003.147157754633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46003.147157754633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46003.147157754633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46003.147157754633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46003.147157754633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46003.147157754633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46003.147157754633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46003.147157754633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46003.147157754633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46003.147157754633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46003.147157754633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46003.147157754633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46003.147157754633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46003.147157754633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46003.147157754633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46003.147157754633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46003.147157754633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46003.147157754633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46003.147157754633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46003.147157754633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46003.147157754633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46003.147157754633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46003.147157754633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46003.147157754633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46003.147157754633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46003.147157754633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46003.147157754633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46003.147157754633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46003.147157754633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46003.147157754633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46003.147157754633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46003.147157754633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46003.147157754633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46003.147157754633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46003.147157754633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46003.147157754633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46003.147157754633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46003.147157754633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46003.147157754633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46003.147157754633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46003.147157754633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46003.147157754633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46003.147157754633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46003.147157754633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46003.147157754633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46003.147157754633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46003.147157754633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46003.147157754633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46003.147157754633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46003.147157754633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46003.147157754633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46003.147157754633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46003.147157754633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46003.147157754633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46003.147157754633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46003.147157754633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46003.147157754633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46003.147157754633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46003.147157754633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46003.147157754633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46003.147157754633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46003.147157754633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46003.147157754633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46003.147157754633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46003.147157754633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46003.147157754633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46003.147157754633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46003.147157754633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46003.147157754633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46003.147157754633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46003.147157754633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46003.147157754633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46003.147157754633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46003.147157754633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46003.147157754633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46003.147157754633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46003.147157754633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46003.147157754633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46003.147157754633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46003.147157754633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46003.147157754633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46003.147157754633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46003.147157754633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46003.147157754633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46003.147157754633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46003.147157754633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46003.147157754633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46003.147157754633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46003.147157754633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46003.147157754633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46003.147157754633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46003.147157754633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46003.147157754633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46003.147157754633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46003.147157754633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46003.147157754633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46003.147157754633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46003.147157754633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46003.147157754633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46003.147157754633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46003.147157754633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46003.147157754633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46003.147157754633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46003.147157754633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46003.147157754633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46003.147157754633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46003.147157754633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46003.147157754633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46003.147157754633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46003.147157754633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46003.147157754633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46003.147157754633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46003.147157754633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46003.147157754633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46003.147157754633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46003.147157754633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46003.147157754633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46003.147157754633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46003.147157754633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46003.147157754633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46003.147157754633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46003.147157754633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46003.147157754633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46003.147157754633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46003.147157754633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46003.147157754633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46003.147157754633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46003.147157754633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46003.147157754633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46003.147157754633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46003.147157754633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46003.147157754633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46003.147157754633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46003.147157754633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46003.147157754633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46003.147157754633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46003.147157754633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46003.147157754633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46003.147157754633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46003.147157754633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46003.147157754633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46003.147157754633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46003.147157754633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46003.147157754633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46003.147157754633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46003.147157754633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46003.147157754633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46003.147157754633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46003.147157754633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46003.147157754633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46003.147157754633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46003.147157754633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46003.147157754633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46003.147157754633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46003.147157754633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46003.147157754633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46003.147157754633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46003.147157754633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46003.147157754633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46003.147157754633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46003.147157754633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46003.147157754633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46003.147157754633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46003.147157754633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46003.147157754633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46003.147157754633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46003.147157754633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46003.147157754633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46003.147157754633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46003.147157754633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46003.147157754633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46003.147157754633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46003.147157754633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46003.147157754633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46003.147157754633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46003.147157754633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46003.147157754633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46003.147157754633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46003.147157754633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46003.147157754633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46003.147157754633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46003.147157754633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46003.147157754633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46003.147157754633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46003.147157754633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46003.147157754633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46003.147157754633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46003.147157754633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46003.147157754633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46003.147157754633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46003.147157754633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46003.147157754633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46003.147157754633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46003.147157754633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46003.147157754633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46003.147157754633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46003.147157754633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46003.147157754633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46003.147157754633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46003.147157754633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46003.147157754633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46003.147157754633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46003.147157754633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46003.147157754633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46003.147157754633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46003.147157754633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46003.147157754633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46003.147157754633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46003.147157754633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46003.147157754633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46003.147157754633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46003.147157754633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46003.147157754633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46003.147157754633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46003.147157754633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46003.147157754633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46003.147157754633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46003.147157754633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46003.147157754633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46003.147157754633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46003.147157754633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46003.147157754633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46003.147157754633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46003.147157754633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46003.147157754633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46003.147157754633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46003.147157754633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46003.147157754633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46003.147157754633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46003.147157754633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46003.147157754633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46003.147157754633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46003.147157754633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46003.147157754633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46003.147157754633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46003.147157754633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46003.147157754633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46003.147157754633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46003.147157754633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46003.147157754633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46003.147157754633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46003.147157754633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46003.147157754633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46003.147157754633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46003.147157754633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46003.147157754633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46003.147157754633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46003.147157754633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46003.147157754633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46003.147157754633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46003.147157754633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46003.147157754633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46003.147157754633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46003.147157754633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46003.147157754633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46003.147157754633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46003.147157754633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46003.147157754633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46003.147157754633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46003.147157754633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46003.147157754633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46003.147157754633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46003.147157754633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46003.147157754633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46003.147157754633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46003.147157754633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46003.147157754633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46003.147157754633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46003.147157754633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46003.147157754633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46003.147157754633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46003.147157754633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46003.147157754633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46003.147157754633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46003.147157754633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46003.147157754633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46003.147157754633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46003.147157754633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46003.147157754633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46003.147157754633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46003.147157754633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46003.147157754633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46003.147157754633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46003.147157754633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46003.147157754633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46003.147157754633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46003.147157754633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46003.147157754633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46003.147157754633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46003.147157754633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46003.147157754633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46003.147157754633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46003.147157754633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46003.147157754633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46003.147157754633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46003.147157754633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46003.147157754633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46003.147157754633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46003.147157754633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46003.147157754633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46003.147157754633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46003.147157754633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46003.147157754633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46003.147157754633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46003.147157754633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46003.147157754633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46003.147157754633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46003.147157754633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46003.147157754633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46003.147157754633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46003.147157754633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46003.147157754633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46003.147157754633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46003.147157754633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46003.147157754633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46003.147157754633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46003.147157754633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46003.147157754633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46003.147157754633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46003.147157754633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46003.147157754633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46003.147157754633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46003.147157754633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46003.147157754633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46003.147157754633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46003.147157754633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46003.147157754633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46003.147157754633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46003.147157754633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46003.147157754633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46003.147157754633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46003.147157754633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46003.147157754633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46003.147157754633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46003.147157754633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46003.147157754633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46003.147157754633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46003.147157754633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46003.147157754633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46003.147157754633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46003.147157754633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46003.147157754633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46003.147157754633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46003.147157754633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46003.147157754633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46003.147157754633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46003.147157754633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46003.147157754633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46003.147157754633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46003.147157754633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46003.147157754633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46003.147157754633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46003.147157754633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46003.147157754633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46003.147157754633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46003.147157754633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46003.147157754633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46003.147157754633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46003.147157754633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46003.147157754633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46003.147157754633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46003.147157754633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46003.147157754633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46003.147157754633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46003.147157754633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46003.147157754633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46003.147157754633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46003.147157754633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46003.147157754633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46003.147157754633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46003.147157754633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46003.147157754633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46003.147157754633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46003.147157754633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46003.147157754633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46003.147157754633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46003.147157754633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46003.147157754633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46003.147157754633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46003.147157754633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46003.147157754633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46003.147157754633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46003.147157754633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46003.147157754633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46003.147157754633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46003.147157754633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46003.147157754633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46003.147157754633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46003.147157754633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46003.147157754633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46003.147157754633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46003.147157754633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46003.147157754633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46003.147157754633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46003.147157754633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46003.147157754633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46003.147157754633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46003.147157754633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46003.147157754633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46003.147157754633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46003.147157754633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46003.147157754633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46003.147157754633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46003.147157754633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46003.147157754633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46003.147157754633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46003.147157754633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46003.147157754633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46003.147157754633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46003.147157754633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46003.147157754633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46003.147157754633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46003.147157754633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46003.147157754633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46003.147157754633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46003.147157754633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46003.147157754633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46003.147157754633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46003.147157754633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46003.147157754633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46003.147157754633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46003.147157754633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46003.147157754633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46003.147157754633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46003.147157754633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46003.147157754633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46003.147157754633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46003.147157754633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46003.147157754633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46003.147157754633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46003.147157754633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46003.147157754633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46003.147157754633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46003.147157754633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46003.147157754633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46003.147157754633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46003.147157754633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46003.147157754633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46003.147157754633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46003.147157754633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46003.147157754633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46003.147157754633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46003.147157754633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46003.147157754633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46003.147157754633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46003.147157754633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46003.147157754633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46003.147157754633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46003.147157754633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46003.147157754633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46003.147157754633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46003.147157754633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46003.147157754633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46003.147157754633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46003.147157754633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46003.147157754633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46003.147157754633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46003.147157754633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46003.147157754633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46003.147157754633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46003.147157754633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46003.147157754633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46003.147157754633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46003.147157754633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46003.147157754633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46003.147157754633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46003.147157754633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46003.147157754633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46003.147157754633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46003.147157754633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46003.147157754633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46003.147157754633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46003.147157754633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46003.147157754633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46003.147157754633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46003.147157754633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46003.147157754633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46003.147157754633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46003.147157754633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46003.147157754633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46003.147157754633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46003.147157754633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46003.147157754633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46003.147157754633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46003.147157754633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46003.147157754633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46003.147157754633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46003.147157754633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46003.147157754633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46003.147157754633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46003.147157754633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46003.147157754633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46003.147157754633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46003.147157754633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46003.147157754633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46003.147157754633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46003.147157754633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46003.147157754633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46003.147157754633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46003.147157754633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46003.147157754633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46003.147157754633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46003.147157754633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46003.147157754633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46003.147157754633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46003.147157754633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299.66644004629052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4.3530141203664243</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9" ca="1" si="1">IFERROR(NOW()-F4,"")</f>
        <v>6.1740972218103707E-2</v>
      </c>
      <c r="H4" s="91">
        <v>46003.078032407408</v>
      </c>
      <c r="I4" s="106" t="str">
        <f>IFERROR(VLOOKUP(D4,DB!A:F,6,0),"")</f>
        <v>SCECO</v>
      </c>
      <c r="J4" s="106" t="str">
        <f>IFERROR(VLOOKUP(D4,DB!A:G,7,0),"")</f>
        <v>Good</v>
      </c>
      <c r="K4" s="93" t="s">
        <v>39128</v>
      </c>
      <c r="L4" s="87" t="str">
        <f>IFERROR(VLOOKUP(D4,DB!A:I,9,0),"")</f>
        <v>Latis</v>
      </c>
    </row>
    <row r="5" spans="1:16" ht="15" customHeight="1">
      <c r="A5" s="106"/>
      <c r="B5" s="106" t="str">
        <f>IFERROR(VLOOKUP(D5,DB!A:K,11,0),"")</f>
        <v/>
      </c>
      <c r="C5" s="89"/>
      <c r="D5" s="87"/>
      <c r="E5" s="90"/>
      <c r="F5" s="91"/>
      <c r="G5" s="92">
        <f t="shared" ca="1" si="1"/>
        <v>46003.147157638887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46003.147157638887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46003.147157638887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46003.147157638887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46003.147157638887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46003.147157638887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46003.147157638887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46003.147157638887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46003.147157638887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46003.147157638887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46003.147157638887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46003.147157638887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46003.147157638887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46003.147157638887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46003.147157638887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46003.147157638887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46003.147157638887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46003.147157638887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46003.147157638887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46003.147157638887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46003.147157638887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46003.147157638887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46003.147157638887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46003.147157638887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46003.147157638887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46003.147157638887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46003.147157638887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46003.147157638887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46003.147157638887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46003.147157638887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46003.147157638887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46003.147157638887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46003.147157638887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46003.147157638887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46003.147157638887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46003.147157638887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46003.147157638887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46003.147157638887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46003.147157638887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46003.147157638887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46003.147157638887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46003.147157638887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46003.147157638887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46003.147157638887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46003.147157638887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46003.147157638887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46003.147157638887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46003.147157638887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46003.147157638887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46003.147157638887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46003.147157638887</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111.3150974536984</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76.958280324070074</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54.486046527774306</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21.773859027773142</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6.0396692129579606</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1.0276437499996973</v>
      </c>
      <c r="H7" s="38">
        <v>46002.086875000001</v>
      </c>
      <c r="I7" s="37" t="str">
        <f>IFERROR(VLOOKUP(D7,[1]DB!A:F,6,0),"")</f>
        <v>SCECO</v>
      </c>
      <c r="J7" s="37" t="str">
        <f>IFERROR(VLOOKUP(D7,[1]DB!A:G,7,0),"")</f>
        <v>Good</v>
      </c>
      <c r="K7" s="99" t="s">
        <v>39141</v>
      </c>
      <c r="L7" s="37" t="str">
        <f>IFERROR(VLOOKUP(D7,[1]DB!A:I,9,0),"")</f>
        <v>Latis</v>
      </c>
      <c r="M7" s="37"/>
    </row>
    <row r="8" spans="1:13">
      <c r="A8" s="151"/>
      <c r="B8" s="151" t="str">
        <f>IFERROR(VLOOKUP(D8,[1]DB!A:K,11,0),"")</f>
        <v/>
      </c>
      <c r="C8" s="151"/>
      <c r="D8" s="151"/>
      <c r="E8" s="151"/>
      <c r="F8" s="152"/>
      <c r="G8" s="153">
        <f t="shared" ref="G8:G63" ca="1" si="3">IFERROR(NOW()-F8,"")</f>
        <v>46003.147157638887</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46003.147157638887</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46003.147157638887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46003.147157638887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46003.147157638887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46003.147157638887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46003.147157638887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46003.147157638887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46003.147157638887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46003.147157638887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46003.147157638887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46003.147157638887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46003.147157638887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46003.147157638887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46003.147157638887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46003.147157638887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46003.147157638887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46003.147157638887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46003.147157638887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46003.147157638887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46003.147157638887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46003.147157638887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46003.147157638887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46003.147157638887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46003.147157638887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46003.147157638887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46003.147157638887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46003.147157638887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46003.147157638887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46003.147157638887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46003.147157638887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46003.147157638887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46003.147157638887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46003.147157638887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46003.147157638887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46003.147157638887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46003.147157638887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46003.147157638887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46003.147157638887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46003.147157638887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46003.147157638887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46003.147157638887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46003.147157638887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46003.147157638887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46003.147157638887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46003.147157638887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46003.147157638887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46003.147157638887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46003.147157638887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46003.147157638887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46003.147157638887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46003.147157638887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46003.147157638887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46003.147157638887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46003.147157638887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46003.147157638887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46003.147157638887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46003.147157638887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46003.147157638887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46003.147157638887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46003.147157638887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46003.147157638887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46003.147157638887</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46003.147157638887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46003.147157638887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46003.147157638887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46003.147157638887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46003.147157638887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46003.147157638887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46003.147157638887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46003.147157638887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46003.147157638887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46003.147157638887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46003.147157638887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46003.147157638887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46003.147157638887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46003.147157638887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46003.147157638887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46003.147157638887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46003.147157638887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46003.147157638887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46003.147157638887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46003.147157638887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46003.147157638887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46003.147157638887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46003.147157638887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46003.147157638887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46003.147157638887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46003.147157638887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46003.147157638887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46003.147157638887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46003.147157638887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46003.147157638887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46003.147157638887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46003.147157638887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46003.147157638887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46003.147157638887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46003.147157638887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46003.147157638887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46003.147157638887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46003.147157638887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46003.147157638887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46003.147157638887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46003.147157638887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46003.147157638887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46003.147157638887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46003.147157638887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46003.147157638887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46003.147157638887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46003.147157638887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46003.147157638887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46003.147157638887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46003.147157638887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46003.147157638887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46003.147157638887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46003.147157638887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46003.147157638887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46003.147157638887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46003.147157638887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46003.147157638887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46003.147157638887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46003.147157638887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46003.147157638887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46003.147157638887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46003.147157638887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46003.147157638887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46003.147157638887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46003.147157638887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46003.147157638887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46003.147157638887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46003.147157638887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46003.147157638887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46003.147157638887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46003.147157638887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46003.147157638887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46003.147157638887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46003.147157638887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46003.147157638887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46003.147157638887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46003.147157638887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46003.147157638887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46003.147157638887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46003.147157638887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46003.147157638887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46003.147157638887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46003.147157638887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46003.147157638887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46003.147157638887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46003.147157638887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46003.147157638887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46003.147157638887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46003.147157638887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46003.147157638887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46003.147157638887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46003.147157638887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46003.147157638887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46003.147157638887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46003.147157638887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46003.147157638887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46003.147157638887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46003.147157638887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46003.147157638887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46003.147157638887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46003.147157638887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46003.147157638887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46003.147157638887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46003.147157638887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46003.147157638887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46003.147157638887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46003.147157638887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46003.147157638887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46003.147157638887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46003.147157638887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46003.147157638887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46003.147157638887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46003.147157638887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46003.147157638887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46003.147157638887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46003.147157638887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46003.147157638887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46003.147157638887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46003.147157638887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46003.147157638887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46003.147157638887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46003.147157638887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46003.147157638887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46003.147157638887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46003.147157638887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46003.147157638887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46003.147157638887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46003.147157638887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46003.147157638887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46003.147157638887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46003.147157638887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46003.147157638887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46003.147157638887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46003.147157638887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46003.147157638887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46003.147157638887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46003.147157638887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46003.147157638887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46003.147157638887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46003.147157638887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46003.147157638887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46003.147157638887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46003.147157638887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46003.147157638887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46003.147157638887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46003.147157638887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46003.147157638887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46003.147157638887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46003.147157638887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46003.147157638887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46003.147157638887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46003.147157638887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46003.147157638887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46003.147157638887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46003.147157638887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46003.147157638887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46003.147157638887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46003.147157638887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46003.147157638887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46003.147157638887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46003.147157638887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46003.147157638887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46003.147157638887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46003.147157638887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46003.147157638887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46003.147157638887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46003.147157638887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46003.147157638887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46003.147157638887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46003.147157638887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46003.147157638887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46003.147157638887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46003.147157638887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46003.147157638887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46003.147157638887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46003.147157638887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46003.147157638887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46003.147157638887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46003.147157638887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46003.147157638887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46003.147157638887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46003.147157638887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46003.147157638887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46003.147157638887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46003.147157638887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46003.147157638887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46003.147157638887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46003.147157638887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46003.147157638887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46003.147157638887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46003.147157638887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46003.147157638887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46003.147157638887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46003.147157638887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46003.147157638887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46003.147157638887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46003.147157638887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46003.147157638887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46003.147157638887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46003.147157638887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46003.147157638887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46003.147157638887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46003.147157638887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46003.147157638887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46003.147157638887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46003.147157638887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46003.147157638887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46003.147157638887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46003.147157638887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46003.147157638887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46003.147157638887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46003.147157638887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46003.147157638887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46003.147157638887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46003.147157638887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46003.147157638887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46003.147157638887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46003.147157638887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46003.147157638887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46003.147157638887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46003.147157638887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46003.147157638887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46003.147157638887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46003.147157638887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46003.147157638887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46003.147157638887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46003.147157638887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46003.147157638887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46003.147157638887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46003.147157638887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46003.147157638887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46003.147157638887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46003.147157638887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46003.147157638887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46003.147157638887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46003.147157638887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46003.147157638887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46003.147157638887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46003.147157638887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46003.147157638887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46003.147157638887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46003.147157638887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46003.147157638887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46003.147157638887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46003.147157638887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46003.147157638887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46003.147157638887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46003.147157638887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46003.147157638887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46003.147157638887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46003.147157638887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46003.147157638887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46003.147157638887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46003.147157638887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46003.147157638887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46003.147157638887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46003.147157638887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46003.147157638887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46003.147157638887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46003.147157638887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46003.147157638887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46003.147157638887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46003.147157638887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46003.147157638887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46003.147157638887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46003.147157638887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46003.147157638887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46003.147157638887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46003.147157638887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46003.147157638887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46003.147157638887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46003.147157638887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46003.147157638887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46003.147157638887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46003.147157638887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46003.147157638887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46003.147157638887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46003.147157638887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46003.147157638887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46003.147157638887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46003.147157638887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46003.147157638887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46003.147157638887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46003.147157638887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46003.147157638887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46003.147157638887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46003.147157638887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46003.147157638887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46003.147157638887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46003.147157638887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46003.147157638887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46003.147157638887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46003.147157638887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46003.147157638887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46003.147157638887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46003.147157638887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46003.147157638887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46003.147157638887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46003.147157638887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46003.147157638887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46003.147157638887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46003.147157638887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46003.147157638887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46003.147157638887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46003.147157638887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46003.147157638887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46003.147157638887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46003.147157638887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46003.147157638887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46003.147157638887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46003.147157638887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46003.147157638887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46003.147157638887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46003.147157638887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46003.147157638887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46003.147157638887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46003.147157638887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46003.147157638887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46003.147157638887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46003.147157638887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46003.147157638887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46003.147157638887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46003.147157638887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46003.147157638887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46003.147157638887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46003.147157638887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46003.147157638887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46003.147157638887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46003.147157638887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46003.147157638887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46003.147157638887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46003.147157638887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46003.147157638887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46003.147157638887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46003.147157638887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46003.147157638887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46003.147157638887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46003.147157638887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46003.147157638887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46003.147157638887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46003.147157638887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46003.147157638887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46003.147157638887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46003.147157638887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46003.147157638887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46003.147157638887</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46003.147157638887</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2025-12-12T00:33:23Z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