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03" documentId="120_S{2AC9BD13-BADA-5192-A53E-5A8FF88502F6}" xr6:coauthVersionLast="47" xr6:coauthVersionMax="47" xr10:uidLastSave="{3B8B944F-C595-4CEF-A4BC-447911C0224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<sst xmlns="http://schemas.openxmlformats.org/spreadsheetml/2006/main" count="181536" uniqueCount="39145">
  <si>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</si>
  <si>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</si>
  <si>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</si>
  <si>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</si>
  <si>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</si>
  <si>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</si>
  <si>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</si>
  <si>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</si>
  <si>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</si>
  <si>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</si>
  <si>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</si>
  <si>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</si>
  <si>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</si>
  <si>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</si>
  <si>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</si>
  <si>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</si>
  <si>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</si>
  <si>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</si>
  <si>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</si>
  <si>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</si>
  <si>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</si>
  <si>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</si>
  <si>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</si>
  <si>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</si>
  <si>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</si>
  <si>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</si>
  <si>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</si>
  <si>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</si>
  <si>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</si>
  <si>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</si>
  <si>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</si>
  <si>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</si>
  <si>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</si>
  <si>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</si>
  <si>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</si>
  <si>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</si>
  <si>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</si>
  <si>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</si>
  <si>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</si>
  <si>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</si>
  <si>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</si>
  <si>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</si>
  <si>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</si>
  <si>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</si>
  <si>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</si>
  <si>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</si>
  <si>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</si>
  <si>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</si>
  <si>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</si>
  <si>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</si>
  <si>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</si>
  <si>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</si>
  <si>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</si>
  <si>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</si>
  <si>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</si>
  <si>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</si>
  <si>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</si>
  <si>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</si>
  <si>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</si>
  <si>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</si>
  <si>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</si>
  <si>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</si>
  <si>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</si>
  <si>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</si>
  <si>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</si>
  <si>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</si>
  <si>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</si>
  <si>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</si>
  <si>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</si>
  <si>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</si>
  <si>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</si>
  <si>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</si>
  <si>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</si>
  <si>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</si>
  <si>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</si>
  <si>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</si>
  <si>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</si>
  <si>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</si>
  <si>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</si>
  <si>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</si>
  <si>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</si>
  <si>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</si>
  <si>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</si>
  <si>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</si>
  <si>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</si>
  <si>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</si>
  <si>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</si>
  <si>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</si>
  <si>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</si>
  <si>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</si>
  <si>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</si>
  <si>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</si>
  <si>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</si>
  <si>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</si>
  <si>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</si>
  <si>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</si>
  <si>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</si>
  <si>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</si>
  <si>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</si>
  <si>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</si>
  <si>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</si>
  <si>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</si>
  <si>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</si>
  <si>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</si>
  <si>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</si>
  <si>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</si>
  <si>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</si>
  <si>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</si>
  <si>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</si>
  <si>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</si>
  <si>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</si>
  <si>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</si>
  <si>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</si>
  <si>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</si>
  <si>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</si>
  <si>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</si>
  <si>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</si>
  <si>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</si>
  <si>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</si>
  <si>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</si>
  <si>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</si>
  <si>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</si>
  <si>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</si>
  <si>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</si>
  <si>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</si>
  <si>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</si>
  <si>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</si>
  <si>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</si>
  <si>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</si>
  <si>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</si>
  <si>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</si>
  <si>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</si>
  <si>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</si>
  <si>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</si>
  <si>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</si>
  <si>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</si>
  <si>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</si>
  <si>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</si>
  <si>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</si>
  <si>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</si>
  <si>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</si>
  <si>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</si>
  <si>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</si>
  <si>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</si>
  <si>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</si>
  <si>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</si>
  <si>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</si>
  <si>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</si>
  <si>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</si>
  <si>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</si>
  <si>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</si>
  <si>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</si>
  <si>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</si>
  <si>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</si>
  <si>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</si>
  <si>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</si>
  <si>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</si>
  <si>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</si>
  <si>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</si>
  <si>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</si>
  <si>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</si>
  <si>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</si>
  <si>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</si>
  <si>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</si>
  <si>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</si>
  <si>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</si>
  <si>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</si>
  <si>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</si>
  <si>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</si>
  <si>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</si>
  <si>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</si>
  <si>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</si>
  <si>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</si>
  <si>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</si>
  <si>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</si>
  <si>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</si>
  <si>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</si>
  <si>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</si>
  <si>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</si>
  <si>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</si>
  <si>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</si>
  <si>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</si>
  <si>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</si>
  <si>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</si>
  <si>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</si>
  <si>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</si>
  <si>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</si>
  <si>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</si>
  <si>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</si>
  <si>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</si>
  <si>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</si>
  <si>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</si>
  <si>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</si>
  <si>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</si>
  <si>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</si>
  <si>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</si>
  <si>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</si>
  <si>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</si>
  <si>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</si>
  <si>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</si>
  <si>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</si>
  <si>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</si>
  <si>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</si>
  <si>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</si>
  <si>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</si>
  <si>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</si>
  <si>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</si>
  <si>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</si>
  <si>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</si>
  <si>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</si>
  <si>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</si>
  <si>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</si>
  <si>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</si>
  <si>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</si>
  <si>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</si>
  <si>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</si>
  <si>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</si>
  <si>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</si>
  <si>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</si>
  <si>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</si>
  <si>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</si>
  <si>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</si>
  <si>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</si>
  <si>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</si>
  <si>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</si>
  <si>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</si>
  <si>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</si>
  <si>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</si>
  <si>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</si>
  <si>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</si>
  <si>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</si>
  <si>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</si>
  <si>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</si>
  <si>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</si>
  <si>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</si>
  <si>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</si>
  <si>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</si>
  <si>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</si>
  <si>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</si>
  <si>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</si>
  <si>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</si>
  <si>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</si>
  <si>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</si>
  <si>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</si>
  <si>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</si>
  <si>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</si>
  <si>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</si>
  <si>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</si>
  <si>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</si>
  <si>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</si>
  <si>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</si>
  <si>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</si>
  <si>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</si>
  <si>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</si>
  <si>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</si>
  <si>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</si>
  <si>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</si>
  <si>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</si>
  <si>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</si>
  <si>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</si>
  <si>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</si>
  <si>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</si>
  <si>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</si>
  <si>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</si>
  <si>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</si>
  <si>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</si>
  <si>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</si>
  <si>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</si>
  <si>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</si>
  <si>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</si>
  <si>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</si>
  <si>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</si>
  <si>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</si>
  <si>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</si>
  <si>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</si>
  <si>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</si>
  <si>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</si>
  <si>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</si>
  <si>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</si>
  <si>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</si>
  <si>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</si>
  <si>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</si>
  <si>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</si>
  <si>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</si>
  <si>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</si>
  <si>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</si>
  <si>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</si>
  <si>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</si>
  <si>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</si>
  <si>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</si>
  <si>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</si>
  <si>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</si>
  <si>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</si>
  <si>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</si>
  <si>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</si>
  <si>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</si>
  <si>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</si>
  <si>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</si>
  <si>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</si>
  <si>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</si>
  <si>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</si>
  <si>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</si>
  <si>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</si>
  <si>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</si>
  <si>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</si>
  <si>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</si>
  <si>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</si>
  <si>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</si>
  <si>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</si>
  <si>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</si>
  <si>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</si>
  <si>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</si>
  <si>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</si>
  <si>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</si>
  <si>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</si>
  <si>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</si>
  <si>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</si>
  <si>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</si>
  <si>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</si>
  <si>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</si>
  <si>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</si>
  <si>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</si>
  <si>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</si>
  <si>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</si>
  <si>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</si>
  <si>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</si>
  <si>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</si>
  <si>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</si>
  <si>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</si>
  <si>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</si>
  <si>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</si>
  <si>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</si>
  <si>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</si>
  <si>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</si>
  <si>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</si>
  <si>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</si>
  <si>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</si>
  <si>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</si>
  <si>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</si>
  <si>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</si>
  <si>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</si>
  <si>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</si>
  <si>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</si>
  <si>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</si>
  <si>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</si>
  <si>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</si>
  <si>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</si>
  <si>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</si>
  <si>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</si>
  <si>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</si>
  <si>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</si>
  <si>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</si>
  <si>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</si>
  <si>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</si>
  <si>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</si>
  <si>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</si>
  <si>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</si>
  <si>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</si>
  <si>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</si>
  <si>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</si>
  <si>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</si>
  <si>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</si>
  <si>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</si>
  <si>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</si>
  <si>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</si>
  <si>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</si>
  <si>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</si>
  <si>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</si>
  <si>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</si>
  <si>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</si>
  <si>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</si>
  <si>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</si>
  <si>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</si>
  <si>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</si>
  <si>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</si>
  <si>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</si>
  <si>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</si>
  <si>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</si>
  <si>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</si>
  <si>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</si>
  <si>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</si>
  <si>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</si>
  <si>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</si>
  <si>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</si>
  <si>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</si>
  <si>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</si>
  <si>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</si>
  <si>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</si>
  <si>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</si>
  <si>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</si>
  <si>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</si>
  <si>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</si>
  <si>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</si>
  <si>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</si>
  <si>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</si>
  <si>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</si>
  <si>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</si>
  <si>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</si>
  <si>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</si>
  <si>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</si>
  <si>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</si>
  <si>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</si>
  <si>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</si>
  <si>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</si>
  <si>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</si>
  <si>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</si>
  <si>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</si>
  <si>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</si>
  <si>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</si>
  <si>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</si>
  <si>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</si>
  <si>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</si>
  <si>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</si>
  <si>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</si>
  <si>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</si>
  <si>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</si>
  <si>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</si>
  <si>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</si>
  <si>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</si>
  <si>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</si>
  <si>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</si>
  <si>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</si>
  <si>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</si>
  <si>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</si>
  <si>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</si>
  <si>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</si>
  <si>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</si>
  <si>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</si>
  <si>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</si>
  <si>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</si>
  <si>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</si>
  <si>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</si>
  <si>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</si>
  <si>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</si>
  <si>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</si>
  <si>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</si>
  <si>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</si>
  <si>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</si>
  <si>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</si>
  <si>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</si>
  <si>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</si>
  <si>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</si>
  <si>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</si>
  <si>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</si>
  <si>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</si>
  <si>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</si>
  <si>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</si>
  <si>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</si>
  <si>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</si>
  <si>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</si>
  <si>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</si>
  <si>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</si>
  <si>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</si>
  <si>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</si>
  <si>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</si>
  <si>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</si>
  <si>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</si>
  <si>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</si>
  <si>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</si>
  <si>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</si>
  <si>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</si>
  <si>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</si>
  <si>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</si>
  <si>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</si>
  <si>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</si>
  <si>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</si>
  <si>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</si>
  <si>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</si>
  <si>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</si>
  <si>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</si>
  <si>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</si>
  <si>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</si>
  <si>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</si>
  <si>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</si>
  <si>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</si>
  <si>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</si>
  <si>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</si>
  <si>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</si>
  <si>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</si>
  <si>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</si>
  <si>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</si>
  <si>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</si>
  <si>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</si>
  <si>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</si>
  <si>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</si>
  <si>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</si>
  <si>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</si>
  <si>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</si>
  <si>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</si>
  <si>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</si>
  <si>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</si>
  <si>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</si>
  <si>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</si>
  <si>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</si>
  <si>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</si>
  <si>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</si>
  <si>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</si>
  <si>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</si>
  <si>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</si>
  <si>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</si>
  <si>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</si>
  <si>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</si>
  <si>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</si>
  <si>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</si>
  <si>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</si>
  <si>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</si>
  <si>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</si>
  <si>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</si>
  <si>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</si>
  <si>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</si>
  <si>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</si>
  <si>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</si>
  <si>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</si>
  <si>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</si>
  <si>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</si>
  <si>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</si>
  <si>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</si>
  <si>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</si>
  <si>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</si>
  <si>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</si>
  <si>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</si>
  <si>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</si>
  <si>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</si>
  <si>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</si>
  <si>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</si>
  <si>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</si>
  <si>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</si>
  <si>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</si>
  <si>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</si>
  <si>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</si>
  <si>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</si>
  <si>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</si>
  <si>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</si>
  <si>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</si>
  <si>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</si>
  <si>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</si>
  <si>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</si>
  <si>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</si>
  <si>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</si>
  <si>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</si>
  <si>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</si>
  <si>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</si>
  <si>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</si>
  <si>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</si>
  <si>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</si>
  <si>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</si>
  <si>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</si>
  <si>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</si>
  <si>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</si>
  <si>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</si>
  <si>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</si>
  <si>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</si>
  <si>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</si>
  <si>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</si>
  <si>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</si>
  <si>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</si>
  <si>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</si>
  <si>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</si>
  <si>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</si>
  <si>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</si>
  <si>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</si>
  <si>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</si>
  <si>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</si>
  <si>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</si>
  <si>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</si>
  <si>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</si>
  <si>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</si>
  <si>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</si>
  <si>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</si>
  <si>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</si>
  <si>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</si>
  <si>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</si>
  <si>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</si>
  <si>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</si>
  <si>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</si>
  <si>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</si>
  <si>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</si>
  <si>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</si>
  <si>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</si>
  <si>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</si>
  <si>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</si>
  <si>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</si>
  <si>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</si>
  <si>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</si>
  <si>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</si>
  <si>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</si>
  <si>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</si>
  <si>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</si>
  <si>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</si>
  <si>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</si>
  <si>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</si>
  <si>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</si>
  <si>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</si>
  <si>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</si>
  <si>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</si>
  <si>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</si>
  <si>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</si>
  <si>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</si>
  <si>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</si>
  <si>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</si>
  <si>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</si>
  <si>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</si>
  <si>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</si>
  <si>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</si>
  <si>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</si>
  <si>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</si>
  <si>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</si>
  <si>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</si>
  <si>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</si>
  <si>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</si>
  <si>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</si>
  <si>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</si>
  <si>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</si>
  <si>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</si>
  <si>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</si>
  <si>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</si>
  <si>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</si>
  <si>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</si>
  <si>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</si>
  <si>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</si>
  <si>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</si>
  <si>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</si>
  <si>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</si>
  <si>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</si>
  <si>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</si>
  <si>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</si>
  <si>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</si>
  <si>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</si>
  <si>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</si>
  <si>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</si>
  <si>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</si>
  <si>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</si>
  <si>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</si>
  <si>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</si>
  <si>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</si>
  <si>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</si>
  <si>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</si>
  <si>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</si>
  <si>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</si>
  <si>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</si>
  <si>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</si>
  <si>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</si>
  <si>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</si>
  <si>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</si>
  <si>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</si>
  <si>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</si>
  <si>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</si>
  <si>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</si>
  <si>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</si>
  <si>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</si>
  <si>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</si>
  <si>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</si>
  <si>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</si>
  <si>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</si>
  <si>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</si>
  <si>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</si>
  <si>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</si>
  <si>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</si>
  <si>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</si>
  <si>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</si>
  <si>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</si>
  <si>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</si>
  <si>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</si>
  <si>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</si>
  <si>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</si>
  <si>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</si>
  <si>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</si>
  <si>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</si>
  <si>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</si>
  <si>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</si>
  <si>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</si>
  <si>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</si>
  <si>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</si>
  <si>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</si>
  <si>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</si>
  <si>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</si>
  <si>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</si>
  <si>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</si>
  <si>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</si>
  <si>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</si>
  <si>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</si>
  <si>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</si>
  <si>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</si>
  <si>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</si>
  <si>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</si>
  <si>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</si>
  <si>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</si>
  <si>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</si>
  <si>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</si>
  <si>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</si>
  <si>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</si>
  <si>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</si>
  <si>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</si>
  <si>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</si>
  <si>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</si>
  <si>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</si>
  <si>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</si>
  <si>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</si>
  <si>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</si>
  <si>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</si>
  <si>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</si>
  <si>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</si>
  <si>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</si>
  <si>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</si>
  <si>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</si>
  <si>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</si>
  <si>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</si>
  <si>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</si>
  <si>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</si>
  <si>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</si>
  <si>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</si>
  <si>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</si>
  <si>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</si>
  <si>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</si>
  <si>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</si>
  <si>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</si>
  <si>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</si>
  <si>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</si>
  <si>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</si>
  <si>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</si>
  <si>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</si>
  <si>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</si>
  <si>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</si>
  <si>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</si>
  <si>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</si>
  <si>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</si>
  <si>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</si>
  <si>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</si>
  <si>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</si>
  <si>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</si>
  <si>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</si>
  <si>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</si>
  <si>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</si>
  <si>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</si>
  <si>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</si>
  <si>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</si>
  <si>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</si>
  <si>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</si>
  <si>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</si>
  <si>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</si>
  <si>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</si>
  <si>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</si>
  <si>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</si>
  <si>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</si>
  <si>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</si>
  <si>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</si>
  <si>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</si>
  <si>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</si>
  <si>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</si>
  <si>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</si>
  <si>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</si>
  <si>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</si>
  <si>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</si>
  <si>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</si>
  <si>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</si>
  <si>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</si>
  <si>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</si>
  <si>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</si>
  <si>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</si>
  <si>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</si>
  <si>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</si>
  <si>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</si>
  <si>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</si>
  <si>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</si>
  <si>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</si>
  <si>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</si>
  <si>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</si>
  <si>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</si>
  <si>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</si>
  <si>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</si>
  <si>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</si>
  <si>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</si>
  <si>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</si>
  <si>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</si>
  <si>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</si>
  <si>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</si>
  <si>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</si>
  <si>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</si>
  <si>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</si>
  <si>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</si>
  <si>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</si>
  <si>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</si>
  <si>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</si>
  <si>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</si>
  <si>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</si>
  <si>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</si>
  <si>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</si>
  <si>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</si>
  <si>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</si>
  <si>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</si>
  <si>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</si>
  <si>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</si>
  <si>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</si>
  <si>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</si>
  <si>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</si>
  <si>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</si>
  <si>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</si>
  <si>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</si>
  <si>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</si>
  <si>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</si>
  <si>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</si>
  <si>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</si>
  <si>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</si>
  <si>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</si>
  <si>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</si>
  <si>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</si>
  <si>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</si>
  <si>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</si>
  <si>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</si>
  <si>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</si>
  <si>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</si>
  <si>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</si>
  <si>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</si>
  <si>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</si>
  <si>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</si>
  <si>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</si>
  <si>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</si>
  <si>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</si>
  <si>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</si>
  <si>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</si>
  <si>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</si>
  <si>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</si>
  <si>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</si>
  <si>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</si>
  <si>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</si>
  <si>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</si>
  <si>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</si>
  <si>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</si>
  <si>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</si>
  <si>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</si>
  <si>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</si>
  <si>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</si>
  <si>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</si>
  <si>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</si>
  <si>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</si>
  <si>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</si>
  <si>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</si>
  <si>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</si>
  <si>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</si>
  <si>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</si>
  <si>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</si>
  <si>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</si>
  <si>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</si>
  <si>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</si>
  <si>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</si>
  <si>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</si>
  <si>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</si>
  <si>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</si>
  <si>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</si>
  <si>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</si>
  <si>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</si>
  <si>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</si>
  <si>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</si>
  <si>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</si>
  <si>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</si>
  <si>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</si>
  <si>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</si>
  <si>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</si>
  <si>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</si>
  <si>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</si>
  <si>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</si>
  <si>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</si>
  <si>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</si>
  <si>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</si>
  <si>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</si>
  <si>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</si>
  <si>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</si>
  <si>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</si>
  <si>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</si>
  <si>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</si>
  <si>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</si>
  <si>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</si>
  <si>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</si>
  <si>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</si>
  <si>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</si>
  <si>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</si>
  <si>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</si>
  <si>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</si>
  <si>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</si>
  <si>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</si>
  <si>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</si>
  <si>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</si>
  <si>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</si>
  <si>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</si>
  <si>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</si>
  <si>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</si>
  <si>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</si>
  <si>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</si>
  <si>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</si>
  <si>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</si>
  <si>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</si>
  <si>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</si>
  <si>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</si>
  <si>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</si>
  <si>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</si>
  <si>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</si>
  <si>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</si>
  <si>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</si>
  <si>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</si>
  <si>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</si>
  <si>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</si>
  <si>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</si>
  <si>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</si>
  <si>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</si>
  <si>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</si>
  <si>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</si>
  <si>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</si>
  <si>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</si>
  <si>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</si>
  <si>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</si>
  <si>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</si>
  <si>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</si>
  <si>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</si>
  <si>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</si>
  <si>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</si>
  <si>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</si>
  <si>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</si>
  <si>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</si>
  <si>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</si>
  <si>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</si>
  <si>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</si>
  <si>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</si>
  <si>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</si>
  <si>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</si>
  <si>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</si>
  <si>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</si>
  <si>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</si>
  <si>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</si>
  <si>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</si>
  <si>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</si>
  <si>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</si>
  <si>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</si>
  <si>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</si>
  <si>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</si>
  <si>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</si>
  <si>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</si>
  <si>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</si>
  <si>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</si>
  <si>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</si>
  <si>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</si>
  <si>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</si>
  <si>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</si>
  <si>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</si>
  <si>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</si>
  <si>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</si>
  <si>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</si>
  <si>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</si>
  <si>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</si>
  <si>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</si>
  <si>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</si>
  <si>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</si>
  <si>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</si>
  <si>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</si>
  <si>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</si>
  <si>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</si>
  <si>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</si>
  <si>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</si>
  <si>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</si>
  <si>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</si>
  <si>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</si>
  <si>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</si>
  <si>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</si>
  <si>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</si>
  <si>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</si>
  <si>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</si>
  <si>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</si>
  <si>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</si>
  <si>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</si>
  <si>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</si>
  <si>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</si>
  <si>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</si>
  <si>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</si>
  <si>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</si>
  <si>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</si>
  <si>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</si>
  <si>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</si>
  <si>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</si>
  <si>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</si>
  <si>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</si>
  <si>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</si>
  <si>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</si>
  <si>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</si>
  <si>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</si>
  <si>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</si>
  <si>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</si>
  <si>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</si>
  <si>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</si>
  <si>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</si>
  <si>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</si>
  <si>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</si>
  <si>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</si>
  <si>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</si>
  <si>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</si>
  <si>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</si>
  <si>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</si>
  <si>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</si>
  <si>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</si>
  <si>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</si>
  <si>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</si>
  <si>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</si>
  <si>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</si>
  <si>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</si>
  <si>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</si>
  <si>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</si>
  <si>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</si>
  <si>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</si>
  <si>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</si>
  <si>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</si>
  <si>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</si>
  <si>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</si>
  <si>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</si>
  <si>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</si>
  <si>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</si>
  <si>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</si>
  <si>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</si>
  <si>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</si>
  <si>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</si>
  <si>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</si>
  <si>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</si>
  <si>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</si>
  <si>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</si>
  <si>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</si>
  <si>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</si>
  <si>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</si>
  <si>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</si>
  <si>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</si>
  <si>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</si>
  <si>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</si>
  <si>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</si>
  <si>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</si>
  <si>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</si>
  <si>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</si>
  <si>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</si>
  <si>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</si>
  <si>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</si>
  <si>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</si>
  <si>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</si>
  <si>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</si>
  <si>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</si>
  <si>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</si>
  <si>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</si>
  <si>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</si>
  <si>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</si>
  <si>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</si>
  <si>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</si>
  <si>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</si>
  <si>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</si>
  <si>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</si>
  <si>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</si>
  <si>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</si>
  <si>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</si>
  <si>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</si>
  <si>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</si>
  <si>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</si>
  <si>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</si>
  <si>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</si>
  <si>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</si>
  <si>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</si>
  <si>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</si>
  <si>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</si>
  <si>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</si>
  <si>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</si>
  <si>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</si>
  <si>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</si>
  <si>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</si>
  <si>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</si>
  <si>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</si>
  <si>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</si>
  <si>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</si>
  <si>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</si>
  <si>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</si>
  <si>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</si>
  <si>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</si>
  <si>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</si>
  <si>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</si>
  <si>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</si>
  <si>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</si>
  <si>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</si>
  <si>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</si>
  <si>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</si>
  <si>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</si>
  <si>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</si>
  <si>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</si>
  <si>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</si>
  <si>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</si>
  <si>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</si>
  <si>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</si>
  <si>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</si>
  <si>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</si>
  <si>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</si>
  <si>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</si>
  <si>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</si>
  <si>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</si>
  <si>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</si>
  <si>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</si>
  <si>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</si>
  <si>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</si>
  <si>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</si>
  <si>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</si>
  <si>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</si>
  <si>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</si>
  <si>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</si>
  <si>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</si>
  <si>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</si>
  <si>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</si>
  <si>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</si>
  <si>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</si>
  <si>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</si>
  <si>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</si>
  <si>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</si>
  <si>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</si>
  <si>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</si>
  <si>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</si>
  <si>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</si>
  <si>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</si>
  <si>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</si>
  <si>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</si>
  <si>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</si>
  <si>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</si>
  <si>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</si>
  <si>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</si>
  <si>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</si>
  <si>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</si>
  <si>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</si>
  <si>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</si>
  <si>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</si>
  <si>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</si>
  <si>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</si>
  <si>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</si>
  <si>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</si>
  <si>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</si>
  <si>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</si>
  <si>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</si>
  <si>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</si>
  <si>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</si>
  <si>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</si>
  <si>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</si>
  <si>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</si>
  <si>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</si>
  <si>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</si>
  <si>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</si>
  <si>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</si>
  <si>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</si>
  <si>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</si>
  <si>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</si>
  <si>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</si>
  <si>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</si>
  <si>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</si>
  <si>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</si>
  <si>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</si>
  <si>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</si>
  <si>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</si>
  <si>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</si>
  <si>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</si>
  <si>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</si>
  <si>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</si>
  <si>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</si>
  <si>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</si>
  <si>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</si>
  <si>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</si>
  <si>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</si>
  <si>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</si>
  <si>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</si>
  <si>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</si>
  <si>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</si>
  <si>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</si>
  <si>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</si>
  <si>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</si>
  <si>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</si>
  <si>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</si>
  <si>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</si>
  <si>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</si>
  <si>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</si>
  <si>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</si>
  <si>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</si>
  <si>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</si>
  <si>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</si>
  <si>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</si>
  <si>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</si>
  <si>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</si>
  <si>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</si>
  <si>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</si>
  <si>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</si>
  <si>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</si>
  <si>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</si>
  <si>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</si>
  <si>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</si>
  <si>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</si>
  <si>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</si>
  <si>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</si>
  <si>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</si>
  <si>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</si>
  <si>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</si>
  <si>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</si>
  <si>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</si>
  <si>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</si>
  <si>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</si>
  <si>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</si>
  <si>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</si>
  <si>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</si>
  <si>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</si>
  <si>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</si>
  <si>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</si>
  <si>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</si>
  <si>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</si>
  <si>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</si>
  <si>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</si>
  <si>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</si>
  <si>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</si>
  <si>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</si>
  <si>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</si>
  <si>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</si>
  <si>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</si>
  <si>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</si>
  <si>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</si>
  <si>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</si>
  <si>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</si>
  <si>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</si>
  <si>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</si>
  <si>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</si>
  <si>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</si>
  <si>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</si>
  <si>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</si>
  <si>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</si>
  <si>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</si>
  <si>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</si>
  <si>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</si>
  <si>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</si>
  <si>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</si>
  <si>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</si>
  <si>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</si>
  <si>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</si>
  <si>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</si>
  <si>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</si>
  <si>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</si>
  <si>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</si>
  <si>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</si>
  <si>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</si>
  <si>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</si>
  <si>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</si>
  <si>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</si>
  <si>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</si>
  <si>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</si>
  <si>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</si>
  <si>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</si>
  <si>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</si>
  <si>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</si>
  <si>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</si>
  <si>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</si>
  <si>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</si>
  <si>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</si>
  <si>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</si>
  <si>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</si>
  <si>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</si>
  <si>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</si>
  <si>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</si>
  <si>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</si>
  <si>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</si>
  <si>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</si>
  <si>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</si>
  <si>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</si>
  <si>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</si>
  <si>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</si>
  <si>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</si>
  <si>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</si>
  <si>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</si>
  <si>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</si>
  <si>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</si>
  <si>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</si>
  <si>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</si>
  <si>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</si>
  <si>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</si>
  <si>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</si>
  <si>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</si>
  <si>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</si>
  <si>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</si>
  <si>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</si>
  <si>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</si>
  <si>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</si>
  <si>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</si>
  <si>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</si>
  <si>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</si>
  <si>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</si>
  <si>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</si>
  <si>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</si>
  <si>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</si>
  <si>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</si>
  <si>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</si>
  <si>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</si>
  <si>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</si>
  <si>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</si>
  <si>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</si>
  <si>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</si>
  <si>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</si>
  <si>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</si>
  <si>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</si>
  <si>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</si>
  <si>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</si>
  <si>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</si>
  <si>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</si>
  <si>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</si>
  <si>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</si>
  <si>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</si>
  <si>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</si>
  <si>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</si>
  <si>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</si>
  <si>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</si>
  <si>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</si>
  <si>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</si>
  <si>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</si>
  <si>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</si>
  <si>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</si>
  <si>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</si>
  <si>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</si>
  <si>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</si>
  <si>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</si>
  <si>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</si>
  <si>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</si>
  <si>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</si>
  <si>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</si>
  <si>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</si>
  <si>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</si>
  <si>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</si>
  <si>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</si>
  <si>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</si>
  <si>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</si>
  <si>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</si>
  <si>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</si>
  <si>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</si>
  <si>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</si>
  <si>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</si>
  <si>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</si>
  <si>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</si>
  <si>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</si>
  <si>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</si>
  <si>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</si>
  <si>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</si>
  <si>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</si>
  <si>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</si>
  <si>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</si>
  <si>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</si>
  <si>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</si>
  <si>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</si>
  <si>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</si>
  <si>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</si>
  <si>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</si>
  <si>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</si>
  <si>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</si>
  <si>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</si>
  <si>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</si>
  <si>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</si>
  <si>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</si>
  <si>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</si>
  <si>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</si>
  <si>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</si>
  <si>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</si>
  <si>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</si>
  <si>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</si>
  <si>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</si>
  <si>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</si>
  <si>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</si>
  <si>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</si>
  <si>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</si>
  <si>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</si>
  <si>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</si>
  <si>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</si>
  <si>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</si>
  <si>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</si>
  <si>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</si>
  <si>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</si>
  <si>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</si>
  <si>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</si>
  <si>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</si>
  <si>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</si>
  <si>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</si>
  <si>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</si>
  <si>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</si>
  <si>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</si>
  <si>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</si>
  <si>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</si>
  <si>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</si>
  <si>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</si>
  <si>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</si>
  <si>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</si>
  <si>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</si>
  <si>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</si>
  <si>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</si>
  <si>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</si>
  <si>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</si>
  <si>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</si>
  <si>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</si>
  <si>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</si>
  <si>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</si>
  <si>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</si>
  <si>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</si>
  <si>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</si>
  <si>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</si>
  <si>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</si>
  <si>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</si>
  <si>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</si>
  <si>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</si>
  <si>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</si>
  <si>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</si>
  <si>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</si>
  <si>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</si>
  <si>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</si>
  <si>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</si>
  <si>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</si>
  <si>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</si>
  <si>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</si>
  <si>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</si>
  <si>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</si>
  <si>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</si>
  <si>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</si>
  <si>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</si>
  <si>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</si>
  <si>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</si>
  <si>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</si>
  <si>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</si>
  <si>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</si>
  <si>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</si>
  <si>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</si>
  <si>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</si>
  <si>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</si>
  <si>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</si>
  <si>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</si>
  <si>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</si>
  <si>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</si>
  <si>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</si>
  <si>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</si>
  <si>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</si>
  <si>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</si>
  <si>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</si>
  <si>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</si>
  <si>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</si>
  <si>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</si>
  <si>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</si>
  <si>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</si>
  <si>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</si>
  <si>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</si>
  <si>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</si>
  <si>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</si>
  <si>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</si>
  <si>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</si>
  <si>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</si>
  <si>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</si>
  <si>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</si>
  <si>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</si>
  <si>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</si>
  <si>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</si>
  <si>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</si>
  <si>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</si>
  <si>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</si>
  <si>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</si>
  <si>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</si>
  <si>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</si>
  <si>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</si>
  <si>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</si>
  <si>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</si>
  <si>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</si>
  <si>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</si>
  <si>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</si>
  <si>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</si>
  <si>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</si>
  <si>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</si>
  <si>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</si>
  <si>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</si>
  <si>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</si>
  <si>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</si>
  <si>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</si>
  <si>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</si>
  <si>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</si>
  <si>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</si>
  <si>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</si>
  <si>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</si>
  <si>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</si>
  <si>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</si>
  <si>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</si>
  <si>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</si>
  <si>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</si>
  <si>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</si>
  <si>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</si>
  <si>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</si>
  <si>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</si>
  <si>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</si>
  <si>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</si>
  <si>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</si>
  <si>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</si>
  <si>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</si>
  <si>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</si>
  <si>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</si>
  <si>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</si>
  <si>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</si>
  <si>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</si>
  <si>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</si>
  <si>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</si>
  <si>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</si>
  <si>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</si>
  <si>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</si>
  <si>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</si>
  <si>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</si>
  <si>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</si>
  <si>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</si>
  <si>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</si>
  <si>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</si>
  <si>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</si>
  <si>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</si>
  <si>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</si>
  <si>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</si>
  <si>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</si>
  <si>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</si>
  <si>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</si>
  <si>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</si>
  <si>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</si>
  <si>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</si>
  <si>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</si>
  <si>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</si>
  <si>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</si>
  <si>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</si>
  <si>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</si>
  <si>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</si>
  <si>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</si>
  <si>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</si>
  <si>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</si>
  <si>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</si>
  <si>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</si>
  <si>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</si>
  <si>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</si>
  <si>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</si>
  <si>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</si>
  <si>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</si>
  <si>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</si>
  <si>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</si>
  <si>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</si>
  <si>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</si>
  <si>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</si>
  <si>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</si>
  <si>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</si>
  <si>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</si>
  <si>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</si>
  <si>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</si>
  <si>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</si>
  <si>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</si>
  <si>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</si>
  <si>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</si>
  <si>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</si>
  <si>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</si>
  <si>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</si>
  <si>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</si>
  <si>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</si>
  <si>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</si>
  <si>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</si>
  <si>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</si>
  <si>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</si>
  <si>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</si>
  <si>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</si>
  <si>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</si>
  <si>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</si>
  <si>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</si>
  <si>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</si>
  <si>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</si>
  <si>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</si>
  <si>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</si>
  <si>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</si>
  <si>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</si>
  <si>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</si>
  <si>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</si>
  <si>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</si>
  <si>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</si>
  <si>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</si>
  <si>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</si>
  <si>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</si>
  <si>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</si>
  <si>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</si>
  <si>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</si>
  <si>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</si>
  <si>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</si>
  <si>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</si>
  <si>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</si>
  <si>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</si>
  <si>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</si>
  <si>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</si>
  <si>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</si>
  <si>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</si>
  <si>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</si>
  <si>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</si>
  <si>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</si>
  <si>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</si>
  <si>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</si>
  <si>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</si>
  <si>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</si>
  <si>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</si>
  <si>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</si>
  <si>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</si>
  <si>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</si>
  <si>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</si>
  <si>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</si>
  <si>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</si>
  <si>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</si>
  <si>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</si>
  <si>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</si>
  <si>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</si>
  <si>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</si>
  <si>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</si>
  <si>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</si>
  <si>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</si>
  <si>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</si>
  <si>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</si>
  <si>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</si>
  <si>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</si>
  <si>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</si>
  <si>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</si>
  <si>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</si>
  <si>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</si>
  <si>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</si>
  <si>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</si>
  <si>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</si>
  <si>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</si>
  <si>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</si>
  <si>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</si>
  <si>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</si>
  <si>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</si>
  <si>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</si>
  <si>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</si>
  <si>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</si>
  <si>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</si>
  <si>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</si>
  <si>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</si>
  <si>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</si>
  <si>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</si>
  <si>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</si>
  <si>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</si>
  <si>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</si>
  <si>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</si>
  <si>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</si>
  <si>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</si>
  <si>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</si>
  <si>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</si>
  <si>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</si>
  <si>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</si>
  <si>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</si>
  <si>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</si>
  <si>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</si>
  <si>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</si>
  <si>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</si>
  <si>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</si>
  <si>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</si>
  <si>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</si>
  <si>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</si>
  <si>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</si>
  <si>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</si>
  <si>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</si>
  <si>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</si>
  <si>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</si>
  <si>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</si>
  <si>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</si>
  <si>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</si>
  <si>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</si>
  <si>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</si>
  <si>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</si>
  <si>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</si>
  <si>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</si>
  <si>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</si>
  <si>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</si>
  <si>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</si>
  <si>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</si>
  <si>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</si>
  <si>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</si>
  <si>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</si>
  <si>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</si>
  <si>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</si>
  <si>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</si>
  <si>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</si>
  <si>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</si>
  <si>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</si>
  <si>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</si>
  <si>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</si>
  <si>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</si>
  <si>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</si>
  <si>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</si>
  <si>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</si>
  <si>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</si>
  <si>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</si>
  <si>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</si>
  <si>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</si>
  <si>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</si>
  <si>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</si>
  <si>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</si>
  <si>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</si>
  <si>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</si>
  <si>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</si>
  <si>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</si>
  <si>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</si>
  <si>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</si>
  <si>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</si>
  <si>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</si>
  <si>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</si>
  <si>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</si>
  <si>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</si>
  <si>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</si>
  <si>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</si>
  <si>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</si>
  <si>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</si>
  <si>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</si>
  <si>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</si>
  <si>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</si>
  <si>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</si>
  <si>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</si>
  <si>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</si>
  <si>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</si>
  <si>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</si>
  <si>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</si>
  <si>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</si>
  <si>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</si>
  <si>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</si>
  <si>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</si>
  <si>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</si>
  <si>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</si>
  <si>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</si>
  <si>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</si>
  <si>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</si>
  <si>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</si>
  <si>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</si>
  <si>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</si>
  <si>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</si>
  <si>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</si>
  <si>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</si>
  <si>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</si>
  <si>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</si>
  <si>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</si>
  <si>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</si>
  <si>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</si>
  <si>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</si>
  <si>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</si>
  <si>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</si>
  <si>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</si>
  <si>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</si>
  <si>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</si>
  <si>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</si>
  <si>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</si>
  <si>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</si>
  <si>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</si>
  <si>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</si>
  <si>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</si>
  <si>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</si>
  <si>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</si>
  <si>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</si>
  <si>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</si>
  <si>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</si>
  <si>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</si>
  <si>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</si>
  <si>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</si>
  <si>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</si>
  <si>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</si>
  <si>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</si>
  <si>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</si>
  <si>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</si>
  <si>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</si>
  <si>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</si>
  <si>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</si>
  <si>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</si>
  <si>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</si>
  <si>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</si>
  <si>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</si>
  <si>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</si>
  <si>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</si>
  <si>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</si>
  <si>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</si>
  <si>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</si>
  <si>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</si>
  <si>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</si>
  <si>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</si>
  <si>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</si>
  <si>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</si>
  <si>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</si>
  <si>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</si>
  <si>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</si>
  <si>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</si>
  <si>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</si>
  <si>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</si>
  <si>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</si>
  <si>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</si>
  <si>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</si>
  <si>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</si>
  <si>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</si>
  <si>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</si>
  <si>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</si>
  <si>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</si>
  <si>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</si>
  <si>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</si>
  <si>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</si>
  <si>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</si>
  <si>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</si>
  <si>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</si>
  <si>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</si>
  <si>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</si>
  <si>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</si>
  <si>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</si>
  <si>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</si>
  <si>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</si>
  <si>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</si>
  <si>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</si>
  <si>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</si>
  <si>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</si>
  <si>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</si>
  <si>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</si>
  <si>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</si>
  <si>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</si>
  <si>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</si>
  <si>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</si>
  <si>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</si>
  <si>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</si>
  <si>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</si>
  <si>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</si>
  <si>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</si>
  <si>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</si>
  <si>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</si>
  <si>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</si>
  <si>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</si>
  <si>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</si>
  <si>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</si>
  <si>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</si>
  <si>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</si>
  <si>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</si>
  <si>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</si>
  <si>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</si>
  <si>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</si>
  <si>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</si>
  <si>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</si>
  <si>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</si>
  <si>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</si>
  <si>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</si>
  <si>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</si>
  <si>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</si>
  <si>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</si>
  <si>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</si>
  <si>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</si>
  <si>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</si>
  <si>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</si>
  <si>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</si>
  <si>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</si>
  <si>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</si>
  <si>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</si>
  <si>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</si>
  <si>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</si>
  <si>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</si>
  <si>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</si>
  <si>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</si>
  <si>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</si>
  <si>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</si>
  <si>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</si>
  <si>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</si>
  <si>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</si>
  <si>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</si>
  <si>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</si>
  <si>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</si>
  <si>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</si>
  <si>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</si>
  <si>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</si>
  <si>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</si>
  <si>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</si>
  <si>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</si>
  <si>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</si>
  <si>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</si>
  <si>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</si>
  <si>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</si>
  <si>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</si>
  <si>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</si>
  <si>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</si>
  <si>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</si>
  <si>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</si>
  <si>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</si>
  <si>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</si>
  <si>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</si>
  <si>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</si>
  <si>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</si>
  <si>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</si>
  <si>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</si>
  <si>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</si>
  <si>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</si>
  <si>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</si>
  <si>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</si>
  <si>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</si>
  <si>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</si>
  <si>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</si>
  <si>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</si>
  <si>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</si>
  <si>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</si>
  <si>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</si>
  <si>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</si>
  <si>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</si>
  <si>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</si>
  <si>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</si>
  <si>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</si>
  <si>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</si>
  <si>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</si>
  <si>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</si>
  <si>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</si>
  <si>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</si>
  <si>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</si>
  <si>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</si>
  <si>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</si>
  <si>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</si>
  <si>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</si>
  <si>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</si>
  <si>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</si>
  <si>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</si>
  <si>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</si>
  <si>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</si>
  <si>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</si>
  <si>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</si>
  <si>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</si>
  <si>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</si>
  <si>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</si>
  <si>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</si>
  <si>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</si>
  <si>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</si>
  <si>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</si>
  <si>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</si>
  <si>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</si>
  <si>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</si>
  <si>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</si>
  <si>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</si>
  <si>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</si>
  <si>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</si>
  <si>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</si>
  <si>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</si>
  <si>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</si>
  <si>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</si>
  <si>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</si>
  <si>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</si>
  <si>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</si>
  <si>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</si>
  <si>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</si>
  <si>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</si>
  <si>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</si>
  <si>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</si>
  <si>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</si>
  <si>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</si>
  <si>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</si>
  <si>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</si>
  <si>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</si>
  <si>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</si>
  <si>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</si>
  <si>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</si>
  <si>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</si>
  <si>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</si>
  <si>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</si>
  <si>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</si>
  <si>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</si>
  <si>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</si>
  <si>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</si>
  <si>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</si>
  <si>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</si>
  <si>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</si>
  <si>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</si>
  <si>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</si>
  <si>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</si>
  <si>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</si>
  <si>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</si>
  <si>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</si>
  <si>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</si>
  <si>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</si>
  <si>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</si>
  <si>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</si>
  <si>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</si>
  <si>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</si>
  <si>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</si>
  <si>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</si>
  <si>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</si>
  <si>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</si>
  <si>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</si>
  <si>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</si>
  <si>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</si>
  <si>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</si>
  <si>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</si>
  <si>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</si>
  <si>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</si>
  <si>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</si>
  <si>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</si>
  <si>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</si>
  <si>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</si>
  <si>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</si>
  <si>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</si>
  <si>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</si>
  <si>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</si>
  <si>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</si>
  <si>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</si>
  <si>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</si>
  <si>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</si>
  <si>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</si>
  <si>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</si>
  <si>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</si>
  <si>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</si>
  <si>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</si>
  <si>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</si>
  <si>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</si>
  <si>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</si>
  <si>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</si>
  <si>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</si>
  <si>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</si>
  <si>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</si>
  <si>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</si>
  <si>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</si>
  <si>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</si>
  <si>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</si>
  <si>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</si>
  <si>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</si>
  <si>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</si>
  <si>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</si>
  <si>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</si>
  <si>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</si>
  <si>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</si>
  <si>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</si>
  <si>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</si>
  <si>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</si>
  <si>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</si>
  <si>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</si>
  <si>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</si>
  <si>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</si>
  <si>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</si>
  <si>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</si>
  <si>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</si>
  <si>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</si>
  <si>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</si>
  <si>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</si>
  <si>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</si>
  <si>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</si>
  <si>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</si>
  <si>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</si>
  <si>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</si>
  <si>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</si>
  <si>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</si>
  <si>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</si>
  <si>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</si>
  <si>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</si>
  <si>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</si>
  <si>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</si>
  <si>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</si>
  <si>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</si>
  <si>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</si>
  <si>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</si>
  <si>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</si>
  <si>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</si>
  <si>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</si>
  <si>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</si>
  <si>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</si>
  <si>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</si>
  <si>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</si>
  <si>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</si>
  <si>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</si>
  <si>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</si>
  <si>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</si>
  <si>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</si>
  <si>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</si>
  <si>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</si>
  <si>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</si>
  <si>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</si>
  <si>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</si>
  <si>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</si>
  <si>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</si>
  <si>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</si>
  <si>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</si>
  <si>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</si>
  <si>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</si>
  <si>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</si>
  <si>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</si>
  <si>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</si>
  <si>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</si>
  <si>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</si>
  <si>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</si>
  <si>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</si>
  <si>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</si>
  <si>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</si>
  <si>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</si>
  <si>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</si>
  <si>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</si>
  <si>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</si>
  <si>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</si>
  <si>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</si>
  <si>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</si>
  <si>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</si>
  <si>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</si>
  <si>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</si>
  <si>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</si>
  <si>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</si>
  <si>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</si>
  <si>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</si>
  <si>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</si>
  <si>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</si>
  <si>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</si>
  <si>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</si>
  <si>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</si>
  <si>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</si>
  <si>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</si>
  <si>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</si>
  <si>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</si>
  <si>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</si>
  <si>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</si>
  <si>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</si>
  <si>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</si>
  <si>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</si>
  <si>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</si>
  <si>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</si>
  <si>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</si>
  <si>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</si>
  <si>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</si>
  <si>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</si>
  <si>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</si>
  <si>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</si>
  <si>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</si>
  <si>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</si>
  <si>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</si>
  <si>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</si>
  <si>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</si>
  <si>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</si>
  <si>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</si>
  <si>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</si>
  <si>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</si>
  <si>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</si>
  <si>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</si>
  <si>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</si>
  <si>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</si>
  <si>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</si>
  <si>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</si>
  <si>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</si>
  <si>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</si>
  <si>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</si>
  <si>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</si>
  <si>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</si>
  <si>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</si>
  <si>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</si>
  <si>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</si>
  <si>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</si>
  <si>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</si>
  <si>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</si>
  <si>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</si>
  <si>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</si>
  <si>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</si>
  <si>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</si>
  <si>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</si>
  <si>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</si>
  <si>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</si>
  <si>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</si>
  <si>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</si>
  <si>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</si>
  <si>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</si>
  <si>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</si>
  <si>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</si>
  <si>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</si>
  <si>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</si>
  <si>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</si>
  <si>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</si>
  <si>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</si>
  <si>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</si>
  <si>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</si>
  <si>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</si>
  <si>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</si>
  <si>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</si>
  <si>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</si>
  <si>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</si>
  <si>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</si>
  <si>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</si>
  <si>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</si>
  <si>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</si>
  <si>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</si>
  <si>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</si>
  <si>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</si>
  <si>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</si>
  <si>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</si>
  <si>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</si>
  <si>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</si>
  <si>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</si>
  <si>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</si>
  <si>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</si>
  <si>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</si>
  <si>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</si>
  <si>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</si>
  <si>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</si>
  <si>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</si>
  <si>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</si>
  <si>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</si>
  <si>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</si>
  <si>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</si>
  <si>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</si>
  <si>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</si>
  <si>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</si>
  <si>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</si>
  <si>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</si>
  <si>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</si>
  <si>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</si>
  <si>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</si>
  <si>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</si>
  <si>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</si>
  <si>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</si>
  <si>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</si>
  <si>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</si>
  <si>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</si>
  <si>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</si>
  <si>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</si>
  <si>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</si>
  <si>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</si>
  <si>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</si>
  <si>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</si>
  <si>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</si>
  <si>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</si>
  <si>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</si>
  <si>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</si>
  <si>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</si>
  <si>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</si>
  <si>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</si>
  <si>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</si>
  <si>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</si>
  <si>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</si>
  <si>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</si>
  <si>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</si>
  <si>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</si>
  <si>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</si>
  <si>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</si>
  <si>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</si>
  <si>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</si>
  <si>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</si>
  <si>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</si>
  <si>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</si>
  <si>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</si>
  <si>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</si>
  <si>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</si>
  <si>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</si>
  <si>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</si>
  <si>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</si>
  <si>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</si>
  <si>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</si>
  <si>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</si>
  <si>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</si>
  <si>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</si>
  <si>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</si>
  <si>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</si>
  <si>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</si>
  <si>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</si>
  <si>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</si>
  <si>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</si>
  <si>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</si>
  <si>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</si>
  <si>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</si>
  <si>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</si>
  <si>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</si>
  <si>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</si>
  <si>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</si>
  <si>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</si>
  <si>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</si>
  <si>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</si>
  <si>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</si>
  <si>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</si>
  <si>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</si>
  <si>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</si>
  <si>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</si>
  <si>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</si>
  <si>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</si>
  <si>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</si>
  <si>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</si>
  <si>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</si>
  <si>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</si>
  <si>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</si>
  <si>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</si>
  <si>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</si>
  <si>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</si>
  <si>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</si>
  <si>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</si>
  <si>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</si>
  <si>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</si>
  <si>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</si>
  <si>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</si>
  <si>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</si>
  <si>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</si>
  <si>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</si>
  <si>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</si>
  <si>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</si>
  <si>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</si>
  <si>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</si>
  <si>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</si>
  <si>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</si>
  <si>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</si>
  <si>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</si>
  <si>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</si>
  <si>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</si>
  <si>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</si>
  <si>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</si>
  <si>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</si>
  <si>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</si>
  <si>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</si>
  <si>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</si>
  <si>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</si>
  <si>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</si>
  <si>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</si>
  <si>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</si>
  <si>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</si>
  <si>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</si>
  <si>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</si>
  <si>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</si>
  <si>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</si>
  <si>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</si>
  <si>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</si>
  <si>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</si>
  <si>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</si>
  <si>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</si>
  <si>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</si>
  <si>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</si>
  <si>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</si>
  <si>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</si>
  <si>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</si>
  <si>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</si>
  <si>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</si>
  <si>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</si>
  <si>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</si>
  <si>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</si>
  <si>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</si>
  <si>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</si>
  <si>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</si>
  <si>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</si>
  <si>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</si>
  <si>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</si>
  <si>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</si>
  <si>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</si>
  <si>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</si>
  <si>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</si>
  <si>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</si>
  <si>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</si>
  <si>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</si>
  <si>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</si>
  <si>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</si>
  <si>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</si>
  <si>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</si>
  <si>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</si>
  <si>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</si>
  <si>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</si>
  <si>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</si>
  <si>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</si>
  <si>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</si>
  <si>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</si>
  <si>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</si>
  <si>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</si>
  <si>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</si>
  <si>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</si>
  <si>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</si>
  <si>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</si>
  <si>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</si>
  <si>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</si>
  <si>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</si>
  <si>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</si>
  <si>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</si>
  <si>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</si>
  <si>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</si>
  <si>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</si>
  <si>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</si>
  <si>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</si>
  <si>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</si>
  <si>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</si>
  <si>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</si>
  <si>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</si>
  <si>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</si>
  <si>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</si>
  <si>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</si>
  <si>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</si>
  <si>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</si>
  <si>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</si>
  <si>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</si>
  <si>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</si>
  <si>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</si>
  <si>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</si>
  <si>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</si>
  <si>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</si>
  <si>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</si>
  <si>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</si>
  <si>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</si>
  <si>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</si>
  <si>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</si>
  <si>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</si>
  <si>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</si>
  <si>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</si>
  <si>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</si>
  <si>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</si>
  <si>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</si>
  <si>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</si>
  <si>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</si>
  <si>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</si>
  <si>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</si>
  <si>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</si>
  <si>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</si>
  <si>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</si>
  <si>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</si>
  <si>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</si>
  <si>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</si>
  <si>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</si>
  <si>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</si>
  <si>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</si>
  <si>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</si>
  <si>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</si>
  <si>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</si>
  <si>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</si>
  <si>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</si>
  <si>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</si>
  <si>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</si>
  <si>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</si>
  <si>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</si>
  <si>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</si>
  <si>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</si>
  <si>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</si>
  <si>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</si>
  <si>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</si>
  <si>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</si>
  <si>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</si>
  <si>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</si>
  <si>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</si>
  <si>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</si>
  <si>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</si>
  <si>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</si>
  <si>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</si>
  <si>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</si>
  <si>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</si>
  <si>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</si>
  <si>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</si>
  <si>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</si>
  <si>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</si>
  <si>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</si>
  <si>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</si>
  <si>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</si>
  <si>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</si>
  <si>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</si>
  <si>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</si>
  <si>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</si>
  <si>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</si>
  <si>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</si>
  <si>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</si>
  <si>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</si>
  <si>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</si>
  <si>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</si>
  <si>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</si>
  <si>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</si>
  <si>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</si>
  <si>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</si>
  <si>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</si>
  <si>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</si>
  <si>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</si>
  <si>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</si>
  <si>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</si>
  <si>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</si>
  <si>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</si>
  <si>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</si>
  <si>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</si>
  <si>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</si>
  <si>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</si>
  <si>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</si>
  <si>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</si>
  <si>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</si>
  <si>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</si>
  <si>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</si>
  <si>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</si>
  <si>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</si>
  <si>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</si>
  <si>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</si>
  <si>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</si>
  <si>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</si>
  <si>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</si>
  <si>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</si>
  <si>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</si>
  <si>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</si>
  <si>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</si>
  <si>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</si>
  <si>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</si>
  <si>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</si>
  <si>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</si>
  <si>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</si>
  <si>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</si>
  <si>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</si>
  <si>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</si>
  <si>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</si>
  <si>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</si>
  <si>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</si>
  <si>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</si>
  <si>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</si>
  <si>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</si>
  <si>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</si>
  <si>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</si>
  <si>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</si>
  <si>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</si>
  <si>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</si>
  <si>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</si>
  <si>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</si>
  <si>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</si>
  <si>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</si>
  <si>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</si>
  <si>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</si>
  <si>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</si>
  <si>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</si>
  <si>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</si>
  <si>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</si>
  <si>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</si>
  <si>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</si>
  <si>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</si>
  <si>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</si>
  <si>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</si>
  <si>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</si>
  <si>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</si>
  <si>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</si>
  <si>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</si>
  <si>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</si>
  <si>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</si>
  <si>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</si>
  <si>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</si>
  <si>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</si>
  <si>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</si>
  <si>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</si>
  <si>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</si>
  <si>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</si>
  <si>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</si>
  <si>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</si>
  <si>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</si>
  <si>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</si>
  <si>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</si>
  <si>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</si>
  <si>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</si>
  <si>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</si>
  <si>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</si>
  <si>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</si>
  <si>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</si>
  <si>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</si>
  <si>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</si>
  <si>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</si>
  <si>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</si>
  <si>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</si>
  <si>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</si>
  <si>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</si>
  <si>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</si>
  <si>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</si>
  <si>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</si>
  <si>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</si>
  <si>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</si>
  <si>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</si>
  <si>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</si>
  <si>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</si>
  <si>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</si>
  <si>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</si>
  <si>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</si>
  <si>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</si>
  <si>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</si>
  <si>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</si>
  <si>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</si>
  <si>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</si>
  <si>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</si>
  <si>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</si>
  <si>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</si>
  <si>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</si>
  <si>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</si>
  <si>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</si>
  <si>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</si>
  <si>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</si>
  <si>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</si>
  <si>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</si>
  <si>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</si>
  <si>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</si>
  <si>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</si>
  <si>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</si>
  <si>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</si>
  <si>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</si>
  <si>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</si>
  <si>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</si>
  <si>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</si>
  <si>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</si>
  <si>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</si>
  <si>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</si>
  <si>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</si>
  <si>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</si>
  <si>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</si>
  <si>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</si>
  <si>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</si>
  <si>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</si>
  <si>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</si>
  <si>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</si>
  <si>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</si>
  <si>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</si>
  <si>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</si>
  <si>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</si>
  <si>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</si>
  <si>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</si>
  <si>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</si>
  <si>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</si>
  <si>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</si>
  <si>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</si>
  <si>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</si>
  <si>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</si>
  <si>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</si>
  <si>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</si>
  <si>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</si>
  <si>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</si>
  <si>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</si>
  <si>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</si>
  <si>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</si>
  <si>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</si>
  <si>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</si>
  <si>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</si>
  <si>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</si>
  <si>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</si>
  <si>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</si>
  <si>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</si>
  <si>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</si>
  <si>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</si>
  <si>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</si>
  <si>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</si>
  <si>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</si>
  <si>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</si>
  <si>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</si>
  <si>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</si>
  <si>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</si>
  <si>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</si>
  <si>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</si>
  <si>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</si>
  <si>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</si>
  <si>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</si>
  <si>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</si>
  <si>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</si>
  <si>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</si>
  <si>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</si>
  <si>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</si>
  <si>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</si>
  <si>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</si>
  <si>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</si>
  <si>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</si>
  <si>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</si>
  <si>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</si>
  <si>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</si>
  <si>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</si>
  <si>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</si>
  <si>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</si>
  <si>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</si>
  <si>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</si>
  <si>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</si>
  <si>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</si>
  <si>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</si>
  <si>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</si>
  <si>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</si>
  <si>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</si>
  <si>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</si>
  <si>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</si>
  <si>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</si>
  <si>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</si>
  <si>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</si>
  <si>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</si>
  <si>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</si>
  <si>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</si>
  <si>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</si>
  <si>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</si>
  <si>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</si>
  <si>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</si>
  <si>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</si>
  <si>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</si>
  <si>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</si>
  <si>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</si>
  <si>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</si>
  <si>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</si>
  <si>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</si>
  <si>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</si>
  <si>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</si>
  <si>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</si>
  <si>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</si>
  <si>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</si>
  <si>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</si>
  <si>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</si>
  <si>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</si>
  <si>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</si>
  <si>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</si>
  <si>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</si>
  <si>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</si>
  <si>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</si>
  <si>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</si>
  <si>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</si>
  <si>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</si>
  <si>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</si>
  <si>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</si>
  <si>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</si>
  <si>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</si>
  <si>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</si>
  <si>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</si>
  <si>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</si>
  <si>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</si>
  <si>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</si>
  <si>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</si>
  <si>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</si>
  <si>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</si>
  <si>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</si>
  <si>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</si>
  <si>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</si>
  <si>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</si>
  <si>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</si>
  <si>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</si>
  <si>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</si>
  <si>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</si>
  <si>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</si>
  <si>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</si>
  <si>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</si>
  <si>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</si>
  <si>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</si>
  <si>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</si>
  <si>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</si>
  <si>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</si>
  <si>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</si>
  <si>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</si>
  <si>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</si>
  <si>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</si>
  <si>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</si>
  <si>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</si>
  <si>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</si>
  <si>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</si>
  <si>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</si>
  <si>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</si>
  <si>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</si>
  <si>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</si>
  <si>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</si>
  <si>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</si>
  <si>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</si>
  <si>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</si>
  <si>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</si>
  <si>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</si>
  <si>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</si>
  <si>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</si>
  <si>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</si>
  <si>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</si>
  <si>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</si>
  <si>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</si>
  <si>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</si>
  <si>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</si>
  <si>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</si>
  <si>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</si>
  <si>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</si>
  <si>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</si>
  <si>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</si>
  <si>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</si>
  <si>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</si>
  <si>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</si>
  <si>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</si>
  <si>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</si>
  <si>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</si>
  <si>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</si>
  <si>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</si>
  <si>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</si>
  <si>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</si>
  <si>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</si>
  <si>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</si>
  <si>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</si>
  <si>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</si>
  <si>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</si>
  <si>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</si>
  <si>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</si>
  <si>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</si>
  <si>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</si>
  <si>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</si>
  <si>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</si>
  <si>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</si>
  <si>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</si>
  <si>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</si>
  <si>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</si>
  <si>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</si>
  <si>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</si>
  <si>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</si>
  <si>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</si>
  <si>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</si>
  <si>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</si>
  <si>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</si>
  <si>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</si>
  <si>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</si>
  <si>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</si>
  <si>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</si>
  <si>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</si>
  <si>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</si>
  <si>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</si>
  <si>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</si>
  <si>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</si>
  <si>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</si>
  <si>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</si>
  <si>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</si>
  <si>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</si>
  <si>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</si>
  <si>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</si>
  <si>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</si>
  <si>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</si>
  <si>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</si>
  <si>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</si>
  <si>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</si>
  <si>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</si>
  <si>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</si>
  <si>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</si>
  <si>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</si>
  <si>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</si>
  <si>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</si>
  <si>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</si>
  <si>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</si>
  <si>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</si>
  <si>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</si>
  <si>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</si>
  <si>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</si>
  <si>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</si>
  <si>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</si>
  <si>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</si>
  <si>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</si>
  <si>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</si>
  <si>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</si>
  <si>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</si>
  <si>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</si>
  <si>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</si>
  <si>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</si>
  <si>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</si>
  <si>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</si>
  <si>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</si>
  <si>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</si>
  <si>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</si>
  <si>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</si>
  <si>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</si>
  <si>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</si>
  <si>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</si>
  <si>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</si>
  <si>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</si>
  <si>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</si>
  <si>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</si>
  <si>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</si>
  <si>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</si>
  <si>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</si>
  <si>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</si>
  <si>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</si>
  <si>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</si>
  <si>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</si>
  <si>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</si>
  <si>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</si>
  <si>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</si>
  <si>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</si>
  <si>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</si>
  <si>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</si>
  <si>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</si>
  <si>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</si>
  <si>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</si>
  <si>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</si>
  <si>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</si>
  <si>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</si>
  <si>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</si>
  <si>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</si>
  <si>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</si>
  <si>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</si>
  <si>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</si>
  <si>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</si>
  <si>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</si>
  <si>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</si>
  <si>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</si>
  <si>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</si>
  <si>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</si>
  <si>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</si>
  <si>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</si>
  <si>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</si>
  <si>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</si>
  <si>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</si>
  <si>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</si>
  <si>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</si>
  <si>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</si>
  <si>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</si>
  <si>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</si>
  <si>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</si>
  <si>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</si>
  <si>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</si>
  <si>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</si>
  <si>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</si>
  <si>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</si>
  <si>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</si>
  <si>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</si>
  <si>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</si>
  <si>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</si>
  <si>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</si>
  <si>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</si>
  <si>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</si>
  <si>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</si>
  <si>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</si>
  <si>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</si>
  <si>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</si>
  <si>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</si>
  <si>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</si>
  <si>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</si>
  <si>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</si>
  <si>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</si>
  <si>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</si>
  <si>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</si>
  <si>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</si>
  <si>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</si>
  <si>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</si>
  <si>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</si>
  <si>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</si>
  <si>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</si>
  <si>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</si>
  <si>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</si>
  <si>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</si>
  <si>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</si>
  <si>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</si>
  <si>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</si>
  <si>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</si>
  <si>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</si>
  <si>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</si>
  <si>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</si>
  <si>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</si>
  <si>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</si>
  <si>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</si>
  <si>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</si>
  <si>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</si>
  <si>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</si>
  <si>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</si>
  <si>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</si>
  <si>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</si>
  <si>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</si>
  <si>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</si>
  <si>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</si>
  <si>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</si>
  <si>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</si>
  <si>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</si>
  <si>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</si>
  <si>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</si>
  <si>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</si>
  <si>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</si>
  <si>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</si>
  <si>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</si>
  <si>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</si>
  <si>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</si>
  <si>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</si>
  <si>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</si>
  <si>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</si>
  <si>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</si>
  <si>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</si>
  <si>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</si>
  <si>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</si>
  <si>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</si>
  <si>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</si>
  <si>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</si>
  <si>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</si>
  <si>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</si>
  <si>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</si>
  <si>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</si>
  <si>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</si>
  <si>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</si>
  <si>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</si>
  <si>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</si>
  <si>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</si>
  <si>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</si>
  <si>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</si>
  <si>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</si>
  <si>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</si>
  <si>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</si>
  <si>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</si>
  <si>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</si>
  <si>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</si>
  <si>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</si>
  <si>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</si>
  <si>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</si>
  <si>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</si>
  <si>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</si>
  <si>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</si>
  <si>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</si>
  <si>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</si>
  <si>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</si>
  <si>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</si>
  <si>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</si>
  <si>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</si>
  <si>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</si>
  <si>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</si>
  <si>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</si>
  <si>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</si>
  <si>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</si>
  <si>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</si>
  <si>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</si>
  <si>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</si>
  <si>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</si>
  <si>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</si>
  <si>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</si>
  <si>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</si>
  <si>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</si>
  <si>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</si>
  <si>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</si>
  <si>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</si>
  <si>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</si>
  <si>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</si>
  <si>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</si>
  <si>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</si>
  <si>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</si>
  <si>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</si>
  <si>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</si>
  <si>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</si>
  <si>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</si>
  <si>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</si>
  <si>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</si>
  <si>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</si>
  <si>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</si>
  <si>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</si>
  <si>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</si>
  <si>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</si>
  <si>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</si>
  <si>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</si>
  <si>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</si>
  <si>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</si>
  <si>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</si>
  <si>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</si>
  <si>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</si>
  <si>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</si>
  <si>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</si>
  <si>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</si>
  <si>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</si>
  <si>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</si>
  <si>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</si>
  <si>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</si>
  <si>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</si>
  <si>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</si>
  <si>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</si>
  <si>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</si>
  <si>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</si>
  <si>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</si>
  <si>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</si>
  <si>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</si>
  <si>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</si>
  <si>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</si>
  <si>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</si>
  <si>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</si>
  <si>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</si>
  <si>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</si>
  <si>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</si>
  <si>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</si>
  <si>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</si>
  <si>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</si>
  <si>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</si>
  <si>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</si>
  <si>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</si>
  <si>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</si>
  <si>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</si>
  <si>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</si>
  <si>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</si>
  <si>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</si>
  <si>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</si>
  <si>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</si>
  <si>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</si>
  <si>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</si>
  <si>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</si>
  <si>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</si>
  <si>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</si>
  <si>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</si>
  <si>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</si>
  <si>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</si>
  <si>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</si>
  <si>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</si>
  <si>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</si>
  <si>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</si>
  <si>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</si>
  <si>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</si>
  <si>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</si>
  <si>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</si>
  <si>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</si>
  <si>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</si>
  <si>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</si>
  <si>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</si>
  <si>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</si>
  <si>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</si>
  <si>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</si>
  <si>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</si>
  <si>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</si>
  <si>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</si>
  <si>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</si>
  <si>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</si>
  <si>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</si>
  <si>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</si>
  <si>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</si>
  <si>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</si>
  <si>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</si>
  <si>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</si>
  <si>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</si>
  <si>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</si>
  <si>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</si>
  <si>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</si>
  <si>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</si>
  <si>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</si>
  <si>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</si>
  <si>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</si>
  <si>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</si>
  <si>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</si>
  <si>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</si>
  <si>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</si>
  <si>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</si>
  <si>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</si>
  <si>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</si>
  <si>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</si>
  <si>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</si>
  <si>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</si>
  <si>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</si>
  <si>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</si>
  <si>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</si>
  <si>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</si>
  <si>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</si>
  <si>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</si>
  <si>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</si>
  <si>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</si>
  <si>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</si>
  <si>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</si>
  <si>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</si>
  <si>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</si>
  <si>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</si>
  <si>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</si>
  <si>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</si>
  <si>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</si>
  <si>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</si>
  <si>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</si>
  <si>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</si>
  <si>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</si>
  <si>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</si>
  <si>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</si>
  <si>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</si>
  <si>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</si>
  <si>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</si>
  <si>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</si>
  <si>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</si>
  <si>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</si>
  <si>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</si>
  <si>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</si>
  <si>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</si>
  <si>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</si>
  <si>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</si>
  <si>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</si>
  <si>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</si>
  <si>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</si>
  <si>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</si>
  <si>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</si>
  <si>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</si>
  <si>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</si>
  <si>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</si>
  <si>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</si>
  <si>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</si>
  <si>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</si>
  <si>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</si>
  <si>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</si>
  <si>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</si>
  <si>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</si>
  <si>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</si>
  <si>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</si>
  <si>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</si>
  <si>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</si>
  <si>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</si>
  <si>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</si>
  <si>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</si>
  <si>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</si>
  <si>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</si>
  <si>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</si>
  <si>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</si>
  <si>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</si>
  <si>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</si>
  <si>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</si>
  <si>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</si>
  <si>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</si>
  <si>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</si>
  <si>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</si>
  <si>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</si>
  <si>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</si>
  <si>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</si>
  <si>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</si>
  <si>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</si>
  <si>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</si>
  <si>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</si>
  <si>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</si>
  <si>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</si>
  <si>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</si>
  <si>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</si>
  <si>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</si>
  <si>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</si>
  <si>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</si>
  <si>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</si>
  <si>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</si>
  <si>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</si>
  <si>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</si>
  <si>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</si>
  <si>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</si>
  <si>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</si>
  <si>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</si>
  <si>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</si>
  <si>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</si>
  <si>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</si>
  <si>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</si>
  <si>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</si>
  <si>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</si>
  <si>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</si>
  <si>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</si>
  <si>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</si>
  <si>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</si>
  <si>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</si>
  <si>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</si>
  <si>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</si>
  <si>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</si>
  <si>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</si>
  <si>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</si>
  <si>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</si>
  <si>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</si>
  <si>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</si>
  <si>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</si>
  <si>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</si>
  <si>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</si>
  <si>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</si>
  <si>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</si>
  <si>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</si>
  <si>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</si>
  <si>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</si>
  <si>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</si>
  <si>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</si>
  <si>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</si>
  <si>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</si>
  <si>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</si>
  <si>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</si>
  <si>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</si>
  <si>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</si>
  <si>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</si>
  <si>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</si>
  <si>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</si>
  <si>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</si>
  <si>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</si>
  <si>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</si>
  <si>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</si>
  <si>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</si>
  <si>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</si>
  <si>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</si>
  <si>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</si>
  <si>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</si>
  <si>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</si>
  <si>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</si>
  <si>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</si>
  <si>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</si>
  <si>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</si>
  <si>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</si>
  <si>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</si>
  <si>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</si>
  <si>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</si>
  <si>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</si>
  <si>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</si>
  <si>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</si>
  <si>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</si>
  <si>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</si>
  <si>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</si>
  <si>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</si>
  <si>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</si>
  <si>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</si>
  <si>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</si>
  <si>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</si>
  <si>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</si>
  <si>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</si>
  <si>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</si>
  <si>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</si>
  <si>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</si>
  <si>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</si>
  <si>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</si>
  <si>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</si>
  <si>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</si>
  <si>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</si>
  <si>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</si>
  <si>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</si>
  <si>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</si>
  <si>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</si>
  <si>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</si>
  <si>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</si>
  <si>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</si>
  <si>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</si>
  <si>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</si>
  <si>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</si>
  <si>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</si>
  <si>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</si>
  <si>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</si>
  <si>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</si>
  <si>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</si>
  <si>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</si>
  <si>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</si>
  <si>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</si>
  <si>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</si>
  <si>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</si>
  <si>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</si>
  <si>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</si>
  <si>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</si>
  <si>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</si>
  <si>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</si>
  <si>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</si>
  <si>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</si>
  <si>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</si>
  <si>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</si>
  <si>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</si>
  <si>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</si>
  <si>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</si>
  <si>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</si>
  <si>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</si>
  <si>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</si>
  <si>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</si>
  <si>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</si>
  <si>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</si>
  <si>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</si>
  <si>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</si>
  <si>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</si>
  <si>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</si>
  <si>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</si>
  <si>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</si>
  <si>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</si>
  <si>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</si>
  <si>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</si>
  <si>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</si>
  <si>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</si>
  <si>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</si>
  <si>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</si>
  <si>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</si>
  <si>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</si>
  <si>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</si>
  <si>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</si>
  <si>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</si>
  <si>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</si>
  <si>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</si>
  <si>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</si>
  <si>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</si>
  <si>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</si>
  <si>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</si>
  <si>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</si>
  <si>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</si>
  <si>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</si>
  <si>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</si>
  <si>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</si>
  <si>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</si>
  <si>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</si>
  <si>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</si>
  <si>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</si>
  <si>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</si>
  <si>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</si>
  <si>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</si>
  <si>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</si>
  <si>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</si>
  <si>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</si>
  <si>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</si>
  <si>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</si>
  <si>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</si>
  <si>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</si>
  <si>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</si>
  <si>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</si>
  <si>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</si>
  <si>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</si>
  <si>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</si>
  <si>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</si>
  <si>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</si>
  <si>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</si>
  <si>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</si>
  <si>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</si>
  <si>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</si>
  <si>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</si>
  <si>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</si>
  <si>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</si>
  <si>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</si>
  <si>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</si>
  <si>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</si>
  <si>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</si>
  <si>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</si>
  <si>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</si>
  <si>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</si>
  <si>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</si>
  <si>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</si>
  <si>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</si>
  <si>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</si>
  <si>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</si>
  <si>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</si>
  <si>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</si>
  <si>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</si>
  <si>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</si>
  <si>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</si>
  <si>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</si>
  <si>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</si>
  <si>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</si>
  <si>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</si>
  <si>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</si>
  <si>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</si>
  <si>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</si>
  <si>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</si>
  <si>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</si>
  <si>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</si>
  <si>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</si>
  <si>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</si>
  <si>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</si>
  <si>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</si>
  <si>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</si>
  <si>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</si>
  <si>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</si>
  <si>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</si>
  <si>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</si>
  <si>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</si>
  <si>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</si>
  <si>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</si>
  <si>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</si>
  <si>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</si>
  <si>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</si>
  <si>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</si>
  <si>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</si>
  <si>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</si>
  <si>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</si>
  <si>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</si>
  <si>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</si>
  <si>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</si>
  <si>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</si>
  <si>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</si>
  <si>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</si>
  <si>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</si>
  <si>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</si>
  <si>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</si>
  <si>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</si>
  <si>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</si>
  <si>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</si>
  <si>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</si>
  <si>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</si>
  <si>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</si>
  <si>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</si>
  <si>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</si>
  <si>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</si>
  <si>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</si>
  <si>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</si>
  <si>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</si>
  <si>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</si>
  <si>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</si>
  <si>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</si>
  <si>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</si>
  <si>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</si>
  <si>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</si>
  <si>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</si>
  <si>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</si>
  <si>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</si>
  <si>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</si>
  <si>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</si>
  <si>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</si>
  <si>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</si>
  <si>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</si>
  <si>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</si>
  <si>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</si>
  <si>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</si>
  <si>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</si>
  <si>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</si>
  <si>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</si>
  <si>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</si>
  <si>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</si>
  <si>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</si>
  <si>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</si>
  <si>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</si>
  <si>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</si>
  <si>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</si>
  <si>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</si>
  <si>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</si>
  <si>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</si>
  <si>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</si>
  <si>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</si>
  <si>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</si>
  <si>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</si>
  <si>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</si>
  <si>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</si>
  <si>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</si>
  <si>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</si>
  <si>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</si>
  <si>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</si>
  <si>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</si>
  <si>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</si>
  <si>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</si>
  <si>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</si>
  <si>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</si>
  <si>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</si>
  <si>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</si>
  <si>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</si>
  <si>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</si>
  <si>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</si>
  <si>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</si>
  <si>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</si>
  <si>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</si>
  <si>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</si>
  <si>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</si>
  <si>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</si>
  <si>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</si>
  <si>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</si>
  <si>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</si>
  <si>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</si>
  <si>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</si>
  <si>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</si>
  <si>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</si>
  <si>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</si>
  <si>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</si>
  <si>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</si>
  <si>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</si>
  <si>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</si>
  <si>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</si>
  <si>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</si>
  <si>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</si>
  <si>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</si>
  <si>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</si>
  <si>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</si>
  <si>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</si>
  <si>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</si>
  <si>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</si>
  <si>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</si>
  <si>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</si>
  <si>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</si>
  <si>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</si>
  <si>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</si>
  <si>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</si>
  <si>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</si>
  <si>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</si>
  <si>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</si>
  <si>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</si>
  <si>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</si>
  <si>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</si>
  <si>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</si>
  <si>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</si>
  <si>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</si>
  <si>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</si>
  <si>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</si>
  <si>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</si>
  <si>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</si>
  <si>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</si>
  <si>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</si>
  <si>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</si>
  <si>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</si>
  <si>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</si>
  <si>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</si>
  <si>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</si>
  <si>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</si>
  <si>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</si>
  <si>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</si>
  <si>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</si>
  <si>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</si>
  <si>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</si>
  <si>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</si>
  <si>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</si>
  <si>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</si>
  <si>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</si>
  <si>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</si>
  <si>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</si>
  <si>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</si>
  <si>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</si>
  <si>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</si>
  <si>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</si>
  <si>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</si>
  <si>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</si>
  <si>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</si>
  <si>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</si>
  <si>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</si>
  <si>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</si>
  <si>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</si>
  <si>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</si>
  <si>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</si>
  <si>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</si>
  <si>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</si>
  <si>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</si>
  <si>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</si>
  <si>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</si>
  <si>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</si>
  <si>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</si>
  <si>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</si>
  <si>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</si>
  <si>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</si>
  <si>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</si>
  <si>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</si>
  <si>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</si>
  <si>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</si>
  <si>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</si>
  <si>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</si>
  <si>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</si>
  <si>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</si>
  <si>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</si>
  <si>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</si>
  <si>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</si>
  <si>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</si>
  <si>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</si>
  <si>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</si>
  <si>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</si>
  <si>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</si>
  <si>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</si>
  <si>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</si>
  <si>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</si>
  <si>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</si>
  <si>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</si>
  <si>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</si>
  <si>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</si>
  <si>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</si>
  <si>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</si>
  <si>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</si>
  <si>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</si>
  <si>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</si>
  <si>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</si>
  <si>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</si>
  <si>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</si>
  <si>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</si>
  <si>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</si>
  <si>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</si>
  <si>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</si>
  <si>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</si>
  <si>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</si>
  <si>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</si>
  <si>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</si>
  <si>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</si>
  <si>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</si>
  <si>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</si>
  <si>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</si>
  <si>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</si>
  <si>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</si>
  <si>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</si>
  <si>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</si>
  <si>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</si>
  <si>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</si>
  <si>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</si>
  <si>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</si>
  <si>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</si>
  <si>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</si>
  <si>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</si>
  <si>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</si>
  <si>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</si>
  <si>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</si>
  <si>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</si>
  <si>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</si>
  <si>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</si>
  <si>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</si>
  <si>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</si>
  <si>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</si>
  <si>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</si>
  <si>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</si>
  <si>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</si>
  <si>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</si>
  <si>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</si>
  <si>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</si>
  <si>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</si>
  <si>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</si>
  <si>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</si>
  <si>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</si>
  <si>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</si>
  <si>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</si>
  <si>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</si>
  <si>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</si>
  <si>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</si>
  <si>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</si>
  <si>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</si>
  <si>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</si>
  <si>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</si>
  <si>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</si>
  <si>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</si>
  <si>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</si>
  <si>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</si>
  <si>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</si>
  <si>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</si>
  <si>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</si>
  <si>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</si>
  <si>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</si>
  <si>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</si>
  <si>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</si>
  <si>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</si>
  <si>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</si>
  <si>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</si>
  <si>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</si>
  <si>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</si>
  <si>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</si>
  <si>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</si>
  <si>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</si>
  <si>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</si>
  <si>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</si>
  <si>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</si>
  <si>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</si>
  <si>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</si>
  <si>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</si>
  <si>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</si>
  <si>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</si>
  <si>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</si>
  <si>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</si>
  <si>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</si>
  <si>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</si>
  <si>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</si>
  <si>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</si>
  <si>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</si>
  <si>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</si>
  <si>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</si>
  <si>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</si>
  <si>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</si>
  <si>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</si>
  <si>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</si>
  <si>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</si>
  <si>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</si>
  <si>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</si>
  <si>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</si>
  <si>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</si>
  <si>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</si>
  <si>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</si>
  <si>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</si>
  <si>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</si>
  <si>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</si>
  <si>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</si>
  <si>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</si>
  <si>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</si>
  <si>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</si>
  <si>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</si>
  <si>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</si>
  <si>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</si>
  <si>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</si>
  <si>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</si>
  <si>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</si>
  <si>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</si>
  <si>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</si>
  <si>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</si>
  <si>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</si>
  <si>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</si>
  <si>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</si>
  <si>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</si>
  <si>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</si>
  <si>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</si>
  <si>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</si>
  <si>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</si>
  <si>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</si>
  <si>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</si>
  <si>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</si>
  <si>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</si>
  <si>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</si>
  <si>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</si>
  <si>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</si>
  <si>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</si>
  <si>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</si>
  <si>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</si>
  <si>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</si>
  <si>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</si>
  <si>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</si>
  <si>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</si>
  <si>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</si>
  <si>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</si>
  <si>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</si>
  <si>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</si>
  <si>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</si>
  <si>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</si>
  <si>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</si>
  <si>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</si>
  <si>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</si>
  <si>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</si>
  <si>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</si>
  <si>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</si>
  <si>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</si>
  <si>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</si>
  <si>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</si>
  <si>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</si>
  <si>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</si>
  <si>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</si>
  <si>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</si>
  <si>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</si>
  <si>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</si>
  <si>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</si>
  <si>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</si>
  <si>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</si>
  <si>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</si>
  <si>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</si>
  <si>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</si>
  <si>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</si>
  <si>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</si>
  <si>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</si>
  <si>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</si>
  <si>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</si>
  <si>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</si>
  <si>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</si>
  <si>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</si>
  <si>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</si>
  <si>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</si>
  <si>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</si>
  <si>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</si>
  <si>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</si>
  <si>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</si>
  <si>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</si>
  <si>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</si>
  <si>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</si>
  <si>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</si>
  <si>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</si>
  <si>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</si>
  <si>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</si>
  <si>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</si>
  <si>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</si>
  <si>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</si>
  <si>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</si>
  <si>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</si>
  <si>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</si>
  <si>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</si>
  <si>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</si>
  <si>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</si>
  <si>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</si>
  <si>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</si>
  <si>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</si>
  <si>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</si>
  <si>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</si>
  <si>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</si>
  <si>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</si>
  <si>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</si>
  <si>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</si>
  <si>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</si>
  <si>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</si>
  <si>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</si>
  <si>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</si>
  <si>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</si>
  <si>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</si>
  <si>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</si>
  <si>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</si>
  <si>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</si>
  <si>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</si>
  <si>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</si>
  <si>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</si>
  <si>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</si>
  <si>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</si>
  <si>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</si>
  <si>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</si>
  <si>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</si>
  <si>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</si>
  <si>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</si>
  <si>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</si>
  <si>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</si>
  <si>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</si>
  <si>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</si>
  <si>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</si>
  <si>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</si>
  <si>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</si>
  <si>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</si>
  <si>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</si>
  <si>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</si>
  <si>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</si>
  <si>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</si>
  <si>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</si>
  <si>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</si>
  <si>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</si>
  <si>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</si>
  <si>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</si>
  <si>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</si>
  <si>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</si>
  <si>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</si>
  <si>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</si>
  <si>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</si>
  <si>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</si>
  <si>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</si>
  <si>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</si>
  <si>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</si>
  <si>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</si>
  <si>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</si>
  <si>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</si>
  <si>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</si>
  <si>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</si>
  <si>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</si>
  <si>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</si>
  <si>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</si>
  <si>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</si>
  <si>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</si>
  <si>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</si>
  <si>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</si>
  <si>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</si>
  <si>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</si>
  <si>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</si>
  <si>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</si>
  <si>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</si>
  <si>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</si>
  <si>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</si>
  <si>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</si>
  <si>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</si>
  <si>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</si>
  <si>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</si>
  <si>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</si>
  <si>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</si>
  <si>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</si>
  <si>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</si>
  <si>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</si>
  <si>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</si>
  <si>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</si>
  <si>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</si>
  <si>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</si>
  <si>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</si>
  <si>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</si>
  <si>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</si>
  <si>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</si>
  <si>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</si>
  <si>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</si>
  <si>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</si>
  <si>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</si>
  <si>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</si>
  <si>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</si>
  <si>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</si>
  <si>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</si>
  <si>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</si>
  <si>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</si>
  <si>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</si>
  <si>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</si>
  <si>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</si>
  <si>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</si>
  <si>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</si>
  <si>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</si>
  <si>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</si>
  <si>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</si>
  <si>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</si>
  <si>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</si>
  <si>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</si>
  <si>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</si>
  <si>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</si>
  <si>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</si>
  <si>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</si>
  <si>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</si>
  <si>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</si>
  <si>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</si>
  <si>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</si>
  <si>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</si>
  <si>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</si>
  <si>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</si>
  <si>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</si>
  <si>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</si>
  <si>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</si>
  <si>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</si>
  <si>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</si>
  <si>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</si>
  <si>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</si>
  <si>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</si>
  <si>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</si>
  <si>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</si>
  <si>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</si>
  <si>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</si>
  <si>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</si>
  <si>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</si>
  <si>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</si>
  <si>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</si>
  <si>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</si>
  <si>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</si>
  <si>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</si>
  <si>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</si>
  <si>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</si>
  <si>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</si>
  <si>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</si>
  <si>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</si>
  <si>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</si>
  <si>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</si>
  <si>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</si>
  <si>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</si>
  <si>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</si>
  <si>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</si>
  <si>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</si>
  <si>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</si>
  <si>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</si>
  <si>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</si>
  <si>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</si>
  <si>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</si>
  <si>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</si>
  <si>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</si>
  <si>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</si>
  <si>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</si>
  <si>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</si>
  <si>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</si>
  <si>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</si>
  <si>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</si>
  <si>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</si>
  <si>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</si>
  <si>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</si>
  <si>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</si>
  <si>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</si>
  <si>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</si>
  <si>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</si>
  <si>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</si>
  <si>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</si>
  <si>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</si>
  <si>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</si>
  <si>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</si>
  <si>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</si>
  <si>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</si>
  <si>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</si>
  <si>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</si>
  <si>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</si>
  <si>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</si>
  <si>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</si>
  <si>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</si>
  <si>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</si>
  <si>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</si>
  <si>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</si>
  <si>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</si>
  <si>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</si>
  <si>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</si>
  <si>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</si>
  <si>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</si>
  <si>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</si>
  <si>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</si>
  <si>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</si>
  <si>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</si>
  <si>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</si>
  <si>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</si>
  <si>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</si>
  <si>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</si>
  <si>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</si>
  <si>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</si>
  <si>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</si>
  <si>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</si>
  <si>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</si>
  <si>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</si>
  <si>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</si>
  <si>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</si>
  <si>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</si>
  <si>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</si>
  <si>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</si>
  <si>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</si>
  <si>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</si>
  <si>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</si>
  <si>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</si>
  <si>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</si>
  <si>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</si>
  <si>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</si>
  <si>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</si>
  <si>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</si>
  <si>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</si>
  <si>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</si>
  <si>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</si>
  <si>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</si>
  <si>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</si>
  <si>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</si>
  <si>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</si>
  <si>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</si>
  <si>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</si>
  <si>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</si>
  <si>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</si>
  <si>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</si>
  <si>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</si>
  <si>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</si>
  <si>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</si>
  <si>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</si>
  <si>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</si>
  <si>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</si>
  <si>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</si>
  <si>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</si>
  <si>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</si>
  <si>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</si>
  <si>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</si>
  <si>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</si>
  <si>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</si>
  <si>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</si>
  <si>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</si>
  <si>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</si>
  <si>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</si>
  <si>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</si>
  <si>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</si>
  <si>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</si>
  <si>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</si>
  <si>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</si>
  <si>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</si>
  <si>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</si>
  <si>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</si>
  <si>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</si>
  <si>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</si>
  <si>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</si>
  <si>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</si>
  <si>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</si>
  <si>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</si>
  <si>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</si>
  <si>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</si>
  <si>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</si>
  <si>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</si>
  <si>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</si>
  <si>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</si>
  <si>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</si>
  <si>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</si>
  <si>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</si>
  <si>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</si>
  <si>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</si>
  <si>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</si>
  <si>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</si>
  <si>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</si>
  <si>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</si>
  <si>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</si>
  <si>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</si>
  <si>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</si>
  <si>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</si>
  <si>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</si>
  <si>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</si>
  <si>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</si>
  <si>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</si>
  <si>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</si>
  <si>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</si>
  <si>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</si>
  <si>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</si>
  <si>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</si>
  <si>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</si>
  <si>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</si>
  <si>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</si>
  <si>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</si>
  <si>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</si>
  <si>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</si>
  <si>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</si>
  <si>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</si>
  <si>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</si>
  <si>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</si>
  <si>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</si>
  <si>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</si>
  <si>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</si>
  <si>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</si>
  <si>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</si>
  <si>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</si>
  <si>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</si>
  <si>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</si>
  <si>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</si>
  <si>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</si>
  <si>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</si>
  <si>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</si>
  <si>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</si>
  <si>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</si>
  <si>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</si>
  <si>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</si>
  <si>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</si>
  <si>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</si>
  <si>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</si>
  <si>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</si>
  <si>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</si>
  <si>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</si>
  <si>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</si>
  <si>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</si>
  <si>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</si>
  <si>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</si>
  <si>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</si>
  <si>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</si>
  <si>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</si>
  <si>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</si>
  <si>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</si>
  <si>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</si>
  <si>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</si>
  <si>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</si>
  <si>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</si>
  <si>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</si>
  <si>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</si>
  <si>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</si>
  <si>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</si>
  <si>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</si>
  <si>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</si>
  <si>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</si>
  <si>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</si>
  <si>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</si>
  <si>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</si>
  <si>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</si>
  <si>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</si>
  <si>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</si>
  <si>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</si>
  <si>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</si>
  <si>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</si>
  <si>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</si>
  <si>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</si>
  <si>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</si>
  <si>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</si>
  <si>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</si>
  <si>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</si>
  <si>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</si>
  <si>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</si>
  <si>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</si>
  <si>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</si>
  <si>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</si>
  <si>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</si>
  <si>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</si>
  <si>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</si>
  <si>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</si>
  <si>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</si>
  <si>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</si>
  <si>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</si>
  <si>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</si>
  <si>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</si>
  <si>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</si>
  <si>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</si>
  <si>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</si>
  <si>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</si>
  <si>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</si>
  <si>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</si>
  <si>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</si>
  <si>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</si>
  <si>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</si>
  <si>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</si>
  <si>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</si>
  <si>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</si>
  <si>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</si>
  <si>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</si>
  <si>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</si>
  <si>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</si>
  <si>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</si>
  <si>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</si>
  <si>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</si>
  <si>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</si>
  <si>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</si>
  <si>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</si>
  <si>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</si>
  <si>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</si>
  <si>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</si>
  <si>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</si>
  <si>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</si>
  <si>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</si>
  <si>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</si>
  <si>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</si>
  <si>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</si>
  <si>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</si>
  <si>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</si>
  <si>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</si>
  <si>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</si>
  <si>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</si>
  <si>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</si>
  <si>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</si>
  <si>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</si>
  <si>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</si>
  <si>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</si>
  <si>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</si>
  <si>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</si>
  <si>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</si>
  <si>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</si>
  <si>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</si>
  <si>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</si>
  <si>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</si>
  <si>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</si>
  <si>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</si>
  <si>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</si>
  <si>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</si>
  <si>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</si>
  <si>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</si>
  <si>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</si>
  <si>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</si>
  <si>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</si>
  <si>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</si>
  <si>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</si>
  <si>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</si>
  <si>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</si>
  <si>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</si>
  <si>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</si>
  <si>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</si>
  <si>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</si>
  <si>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</si>
  <si>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</si>
  <si>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</si>
  <si>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</si>
  <si>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</si>
  <si>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</si>
  <si>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</si>
  <si>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</si>
  <si>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</si>
  <si>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</si>
  <si>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</si>
  <si>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</si>
  <si>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</si>
  <si>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</si>
  <si>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</si>
  <si>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</si>
  <si>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</si>
  <si>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</si>
  <si>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</si>
  <si>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</si>
  <si>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</si>
  <si>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</si>
  <si>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</si>
  <si>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</si>
  <si>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</si>
  <si>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</si>
  <si>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</si>
  <si>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</si>
  <si>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</si>
  <si>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</si>
  <si>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</si>
  <si>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</si>
  <si>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</si>
  <si>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</si>
  <si>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</si>
  <si>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</si>
  <si>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</si>
  <si>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</si>
  <si>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</si>
  <si>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</si>
  <si>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</si>
  <si>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</si>
  <si>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</si>
  <si>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</si>
  <si>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</si>
  <si>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</si>
  <si>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</si>
  <si>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</si>
  <si>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</si>
  <si>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</si>
  <si>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</si>
  <si>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</si>
  <si>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</si>
  <si>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</si>
  <si>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</si>
  <si>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</si>
  <si>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</si>
  <si>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</si>
  <si>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</si>
  <si>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</si>
  <si>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</si>
  <si>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</si>
  <si>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</si>
  <si>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</si>
  <si>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</si>
  <si>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</si>
  <si>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</si>
  <si>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</si>
  <si>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</si>
  <si>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</si>
  <si>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</si>
  <si>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</si>
  <si>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</si>
  <si>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</si>
  <si>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</si>
  <si>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</si>
  <si>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</si>
  <si>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</si>
  <si>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</si>
  <si>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</si>
  <si>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</si>
  <si>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</si>
  <si>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</si>
  <si>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</si>
  <si>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</si>
  <si>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</si>
  <si>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</si>
  <si>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</si>
  <si>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</si>
  <si>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</si>
  <si>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</si>
  <si>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</si>
  <si>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</si>
  <si>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</si>
  <si>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</si>
  <si>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</si>
  <si>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</si>
  <si>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</si>
  <si>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</si>
  <si>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</si>
  <si>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</si>
  <si>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</si>
  <si>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</si>
  <si>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</si>
  <si>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</si>
  <si>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</si>
  <si>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</si>
  <si>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</si>
  <si>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</si>
  <si>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</si>
  <si>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</si>
  <si>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</si>
  <si>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</si>
  <si>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</si>
  <si>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</si>
  <si>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</si>
  <si>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</si>
  <si>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</si>
  <si>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</si>
  <si>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</si>
  <si>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</si>
  <si>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</si>
  <si>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</si>
  <si>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</si>
  <si>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</si>
  <si>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</si>
  <si>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</si>
  <si>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</si>
  <si>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</si>
  <si>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</si>
  <si>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</si>
  <si>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</si>
  <si>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</si>
  <si>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</si>
  <si>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</si>
  <si>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</si>
  <si>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</si>
  <si>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</si>
  <si>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</si>
  <si>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</si>
  <si>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</si>
  <si>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</si>
  <si>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</si>
  <si>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</si>
  <si>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</si>
  <si>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</si>
  <si>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</si>
  <si>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</si>
  <si>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</si>
  <si>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</si>
  <si>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</si>
  <si>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</si>
  <si>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</si>
  <si>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</si>
  <si>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</si>
  <si>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</si>
  <si>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</si>
  <si>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</si>
  <si>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</si>
  <si>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</si>
  <si>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</si>
  <si>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</si>
  <si>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</si>
  <si>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</si>
  <si>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</si>
  <si>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</si>
  <si>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</si>
  <si>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</si>
  <si>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</si>
  <si>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</si>
  <si>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</si>
  <si>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</si>
  <si>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</si>
  <si>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</si>
  <si>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</si>
  <si>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</si>
  <si>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</si>
  <si>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</si>
  <si>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</si>
  <si>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</si>
  <si>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</si>
  <si>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</si>
  <si>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</si>
  <si>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</si>
  <si>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</si>
  <si>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</si>
  <si>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</si>
  <si>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</si>
  <si>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</si>
  <si>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</si>
  <si>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</si>
  <si>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</si>
  <si>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</si>
  <si>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</si>
  <si>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</si>
  <si>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</si>
  <si>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</si>
  <si>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</si>
  <si>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</si>
  <si>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</si>
  <si>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</si>
  <si>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</si>
  <si>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</si>
  <si>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</si>
  <si>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</si>
  <si>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</si>
  <si>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</si>
  <si>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</si>
  <si>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</si>
  <si>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</si>
  <si>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</si>
  <si>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</si>
  <si>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</si>
  <si>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</si>
  <si>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</si>
  <si>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</si>
  <si>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</si>
  <si>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</si>
  <si>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</si>
  <si>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</si>
  <si>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</si>
  <si>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</si>
  <si>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</si>
  <si>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</si>
  <si>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</si>
  <si>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</si>
  <si>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</si>
  <si>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</si>
  <si>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</si>
  <si>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</si>
  <si>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</si>
  <si>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</si>
  <si>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</si>
  <si>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</si>
  <si>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</si>
  <si>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</si>
  <si>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</si>
  <si>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</si>
  <si>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</si>
  <si>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</si>
  <si>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</si>
  <si>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</si>
  <si>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</si>
  <si>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</si>
  <si>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</si>
  <si>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</si>
  <si>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</si>
  <si>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</si>
  <si>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</si>
  <si>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</si>
  <si>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</si>
  <si>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</si>
  <si>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</si>
  <si>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</si>
  <si>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</si>
  <si>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</si>
  <si>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</si>
  <si>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</si>
  <si>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</si>
  <si>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</si>
  <si>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</si>
  <si>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</si>
  <si>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</si>
  <si>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</si>
  <si>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</si>
  <si>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</si>
  <si>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</si>
  <si>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</si>
  <si>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</si>
  <si>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</si>
  <si>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</si>
  <si>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</si>
  <si>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</si>
  <si>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</si>
  <si>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</si>
  <si>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</si>
  <si>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</si>
  <si>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</si>
  <si>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</si>
  <si>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</si>
  <si>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</si>
  <si>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</si>
  <si>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</si>
  <si>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</si>
  <si>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</si>
  <si>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</si>
  <si>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</si>
  <si>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</si>
  <si>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</si>
  <si>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</si>
  <si>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</si>
  <si>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</si>
  <si>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</si>
  <si>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</si>
  <si>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</si>
  <si>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</si>
  <si>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</si>
  <si>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</si>
  <si>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</si>
  <si>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</si>
  <si>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</si>
  <si>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</si>
  <si>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</si>
  <si>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</si>
  <si>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</si>
  <si>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</si>
  <si>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</si>
  <si>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</si>
  <si>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</si>
  <si>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</si>
  <si>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</si>
  <si>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</si>
  <si>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</si>
  <si>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</si>
  <si>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</si>
  <si>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</si>
  <si>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</si>
  <si>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</si>
  <si>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</si>
  <si>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</si>
  <si>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</si>
  <si>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</si>
  <si>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</si>
  <si>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</si>
  <si>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</si>
  <si>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</si>
  <si>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</si>
  <si>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</si>
  <si>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</si>
  <si>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</si>
  <si>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</si>
  <si>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</si>
  <si>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</si>
  <si>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</si>
  <si>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</si>
  <si>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</si>
  <si>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</si>
  <si>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</si>
  <si>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</si>
  <si>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</si>
  <si>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</si>
  <si>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</si>
  <si>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</si>
  <si>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</si>
  <si>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</si>
  <si>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</si>
  <si>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</si>
  <si>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</si>
  <si>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</si>
  <si>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</si>
  <si>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</si>
  <si>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</si>
  <si>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</si>
  <si>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</si>
  <si>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</si>
  <si>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</si>
  <si>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</si>
  <si>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</si>
  <si>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</si>
  <si>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</si>
  <si>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</si>
  <si>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</si>
  <si>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</si>
  <si>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</si>
  <si>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</si>
  <si>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</si>
  <si>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</si>
  <si>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</si>
  <si>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</si>
  <si>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</si>
  <si>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</si>
  <si>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</si>
  <si>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</si>
  <si>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</si>
  <si>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</si>
  <si>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</si>
  <si>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</si>
  <si>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</si>
  <si>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</si>
  <si>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</si>
  <si>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</si>
  <si>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</si>
  <si>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</si>
  <si>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</si>
  <si>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</si>
  <si>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</si>
  <si>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</si>
  <si>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</si>
  <si>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</si>
  <si>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</si>
  <si>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</si>
  <si>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</si>
  <si>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</si>
  <si>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</si>
  <si>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</si>
  <si>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</si>
  <si>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</si>
  <si>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</si>
  <si>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</si>
  <si>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</si>
  <si>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</si>
  <si>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</si>
  <si>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</si>
  <si>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</si>
  <si>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</si>
  <si>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</si>
  <si>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</si>
  <si>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</si>
  <si>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</si>
  <si>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</si>
  <si>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</si>
  <si>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</si>
  <si>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</si>
  <si>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</si>
  <si>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</si>
  <si>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</si>
  <si>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</si>
  <si>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</si>
  <si>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</si>
  <si>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</si>
  <si>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</si>
  <si>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</si>
  <si>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</si>
  <si>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</si>
  <si>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</si>
  <si>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</si>
  <si>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</si>
  <si>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</si>
  <si>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</si>
  <si>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</si>
  <si>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</si>
  <si>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</si>
  <si>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</si>
  <si>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</si>
  <si>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</si>
  <si>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</si>
  <si>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</si>
  <si>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</si>
  <si>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</si>
  <si>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</si>
  <si>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</si>
  <si>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</si>
  <si>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</si>
  <si>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</si>
  <si>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</si>
  <si>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</si>
  <si>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</si>
  <si>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</si>
  <si>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</si>
  <si>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</si>
  <si>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</si>
  <si>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</si>
  <si>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</si>
  <si>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</si>
  <si>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</si>
  <si>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</si>
  <si>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</si>
  <si>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</si>
  <si>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</si>
  <si>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</si>
  <si>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</si>
  <si>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</si>
  <si>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</si>
  <si>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</si>
  <si>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</si>
  <si>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</si>
  <si>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</si>
  <si>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</si>
  <si>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</si>
  <si>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</si>
  <si>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</si>
  <si>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</si>
  <si>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</si>
  <si>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</si>
  <si>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</si>
  <si>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</si>
  <si>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</si>
  <si>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</si>
  <si>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</si>
  <si>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</si>
  <si>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</si>
  <si>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</si>
  <si>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</si>
  <si>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</si>
  <si>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</si>
  <si>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</si>
  <si>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</si>
  <si>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</si>
  <si>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</si>
  <si>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</si>
  <si>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</si>
  <si>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</si>
  <si>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</si>
  <si>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</si>
  <si>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</si>
  <si>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</si>
  <si>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</si>
  <si>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</si>
  <si>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</si>
  <si>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</si>
  <si>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</si>
  <si>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</si>
  <si>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</si>
  <si>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</si>
  <si>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</si>
  <si>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</si>
  <si>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</si>
  <si>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</si>
  <si>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</si>
  <si>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</si>
  <si>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</si>
  <si>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</si>
  <si>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</si>
  <si>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</si>
  <si>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</si>
  <si>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</si>
  <si>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</si>
  <si>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</si>
  <si>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</si>
  <si>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</si>
  <si>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</si>
  <si>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</si>
  <si>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</si>
  <si>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</si>
  <si>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</si>
  <si>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</si>
  <si>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</si>
  <si>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</si>
  <si>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</si>
  <si>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</si>
  <si>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</si>
  <si>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</si>
  <si>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</si>
  <si>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</si>
  <si>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</si>
  <si>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</si>
  <si>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</si>
  <si>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</si>
  <si>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</si>
  <si>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</si>
  <si>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</si>
  <si>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</si>
  <si>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</si>
  <si>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</si>
  <si>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</si>
  <si>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</si>
  <si>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</si>
  <si>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</si>
  <si>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</si>
  <si>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</si>
  <si>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</si>
  <si>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</si>
  <si>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</si>
  <si>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</si>
  <si>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</si>
  <si>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</si>
  <si>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</si>
  <si>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</si>
  <si>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</si>
  <si>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</si>
  <si>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</si>
  <si>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</si>
  <si>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</si>
  <si>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</si>
  <si>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</si>
  <si>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</si>
  <si>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</si>
  <si>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</si>
  <si>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</si>
  <si>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</si>
  <si>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</si>
  <si>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</si>
  <si>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</si>
  <si>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</si>
  <si>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</si>
  <si>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</si>
  <si>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</si>
  <si>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</si>
  <si>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</si>
  <si>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</si>
  <si>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</si>
  <si>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</si>
  <si>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</si>
  <si>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</si>
  <si>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</si>
  <si>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</si>
  <si>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</si>
  <si>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</si>
  <si>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</si>
  <si>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</si>
  <si>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</si>
  <si>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</si>
  <si>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</si>
  <si>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</si>
  <si>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</si>
  <si>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</si>
  <si>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</si>
  <si>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</si>
  <si>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</si>
  <si>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</si>
  <si>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</si>
  <si>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</si>
  <si>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</si>
  <si>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</si>
  <si>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</si>
  <si>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</si>
  <si>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</si>
  <si>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</si>
  <si>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</si>
  <si>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</si>
  <si>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</si>
  <si>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</si>
  <si>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</si>
  <si>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</si>
  <si>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</si>
  <si>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</si>
  <si>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</si>
  <si>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</si>
  <si>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</si>
  <si>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</si>
  <si>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</si>
  <si>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</si>
  <si>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</si>
  <si>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</si>
  <si>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</si>
  <si>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</si>
  <si>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</si>
  <si>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</si>
  <si>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</si>
  <si>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</si>
  <si>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</si>
  <si>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</si>
  <si>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</si>
  <si>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</si>
  <si>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</si>
  <si>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</si>
  <si>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</si>
  <si>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</si>
  <si>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</si>
  <si>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</si>
  <si>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</si>
  <si>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</si>
  <si>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</si>
  <si>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</si>
  <si>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</si>
  <si>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</si>
  <si>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</si>
  <si>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</si>
  <si>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</si>
  <si>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</si>
  <si>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</si>
  <si>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</si>
  <si>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</si>
  <si>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</si>
  <si>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</si>
  <si>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</si>
  <si>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</si>
  <si>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</si>
  <si>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</si>
  <si>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</si>
  <si>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</si>
  <si>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</si>
  <si>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</si>
  <si>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</si>
  <si>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</si>
  <si>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</si>
  <si>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</si>
  <si>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</si>
  <si>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</si>
  <si>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</si>
  <si>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</si>
  <si>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</si>
  <si>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</si>
  <si>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</si>
  <si>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</si>
  <si>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</si>
  <si>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</si>
  <si>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</si>
  <si>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</si>
  <si>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</si>
  <si>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</si>
  <si>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</si>
  <si>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</si>
  <si>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</si>
  <si>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</si>
  <si>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</si>
  <si>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</si>
  <si>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</si>
  <si>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</si>
  <si>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</si>
  <si>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</si>
  <si>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</si>
  <si>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</si>
  <si>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</si>
  <si>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</si>
  <si>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</si>
  <si>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</si>
  <si>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</si>
  <si>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</si>
  <si>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</si>
  <si>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</si>
  <si>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</si>
  <si>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</si>
  <si>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</si>
  <si>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</si>
  <si>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</si>
  <si>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</si>
  <si>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</si>
  <si>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</si>
  <si>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</si>
  <si>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</si>
  <si>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</si>
  <si>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</si>
  <si>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</si>
  <si>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</si>
  <si>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</si>
  <si>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</si>
  <si>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</si>
  <si>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</si>
  <si>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</si>
  <si>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</si>
  <si>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</si>
  <si>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</si>
  <si>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</si>
  <si>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</si>
  <si>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</si>
  <si>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</si>
  <si>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</si>
  <si>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</si>
  <si>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</si>
  <si>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</si>
  <si>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</si>
  <si>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</si>
  <si>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</si>
  <si>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</si>
  <si>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</si>
  <si>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</si>
  <si>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</si>
  <si>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</si>
  <si>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</si>
  <si>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</si>
  <si>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</si>
  <si>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</si>
  <si>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</si>
  <si>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</si>
  <si>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</si>
  <si>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</si>
  <si>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</si>
  <si>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</si>
  <si>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</si>
  <si>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</si>
  <si>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</si>
  <si>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</si>
  <si>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</si>
  <si>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</si>
  <si>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</si>
  <si>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</si>
  <si>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</si>
  <si>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</si>
  <si>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</si>
  <si>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</si>
  <si>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</si>
  <si>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</si>
  <si>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</si>
  <si>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</si>
  <si>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</si>
  <si>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</si>
  <si>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</si>
  <si>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</si>
  <si>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</si>
  <si>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</si>
  <si>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</si>
  <si>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</si>
  <si>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</si>
  <si>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</si>
  <si>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</si>
  <si>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</si>
  <si>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</si>
  <si>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</si>
  <si>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</si>
  <si>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</si>
  <si>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</si>
  <si>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</si>
  <si>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</si>
  <si>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</si>
  <si>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</si>
  <si>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</si>
  <si>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</si>
  <si>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</si>
  <si>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</si>
  <si>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</si>
  <si>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</si>
  <si>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</si>
  <si>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</si>
  <si>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</si>
  <si>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</si>
  <si>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</si>
  <si>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</si>
  <si>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</si>
  <si>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</si>
  <si>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</si>
  <si>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</si>
  <si>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</si>
  <si>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</si>
  <si>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</si>
  <si>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</si>
  <si>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</si>
  <si>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</si>
  <si>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</si>
  <si>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</si>
  <si>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</si>
  <si>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</si>
  <si>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</si>
  <si>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</si>
  <si>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</si>
  <si>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</si>
  <si>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</si>
  <si>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</si>
  <si>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</si>
  <si>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</si>
  <si>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</si>
  <si>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</si>
  <si>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</si>
  <si>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</si>
  <si>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</si>
  <si>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</si>
  <si>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</si>
  <si>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</si>
  <si>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</si>
  <si>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</si>
  <si>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</si>
  <si>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</si>
  <si>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</si>
  <si>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</si>
  <si>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</si>
  <si>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</si>
  <si>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</si>
  <si>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</si>
  <si>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</si>
  <si>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</si>
  <si>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</si>
  <si>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</si>
  <si>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</si>
  <si>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</si>
  <si>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</si>
  <si>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</si>
  <si>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</si>
  <si>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</si>
  <si>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</si>
  <si>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</si>
  <si>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</si>
  <si>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</si>
  <si>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</si>
  <si>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</si>
  <si>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</si>
  <si>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</si>
  <si>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</si>
  <si>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</si>
  <si>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</si>
  <si>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</si>
  <si>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</si>
  <si>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</si>
  <si>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</si>
  <si>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</si>
  <si>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</si>
  <si>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</si>
  <si>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</si>
  <si>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</si>
  <si>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</si>
  <si>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</si>
  <si>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</si>
  <si>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</si>
  <si>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</si>
  <si>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</si>
  <si>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</si>
  <si>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</si>
  <si>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</si>
  <si>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</si>
  <si>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</si>
  <si>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</si>
  <si>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</si>
  <si>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</si>
  <si>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</si>
  <si>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</si>
  <si>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</si>
  <si>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</si>
  <si>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</si>
  <si>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</si>
  <si>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</si>
  <si>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</si>
  <si>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</si>
  <si>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</si>
  <si>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</si>
  <si>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</si>
  <si>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</si>
  <si>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</si>
  <si>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</si>
  <si>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</si>
  <si>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</si>
  <si>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</si>
  <si>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</si>
  <si>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</si>
  <si>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</si>
  <si>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</si>
  <si>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</si>
  <si>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</si>
  <si>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</si>
  <si>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</si>
  <si>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</si>
  <si>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</si>
  <si>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</si>
  <si>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</si>
  <si>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</si>
  <si>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</si>
  <si>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</si>
  <si>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</si>
  <si>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</si>
  <si>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</si>
  <si>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</si>
  <si>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</si>
  <si>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</si>
  <si>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</si>
  <si>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</si>
  <si>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</si>
  <si>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</si>
  <si>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</si>
  <si>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</si>
  <si>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</si>
  <si>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</si>
  <si>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</si>
  <si>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</si>
  <si>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</si>
  <si>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</si>
  <si>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</si>
  <si>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</si>
  <si>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</si>
  <si>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</si>
  <si>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</si>
  <si>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</si>
  <si>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</si>
  <si>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</si>
  <si>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</si>
  <si>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</si>
  <si>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</si>
  <si>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</si>
  <si>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</si>
  <si>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</si>
  <si>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</si>
  <si>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</si>
  <si>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</si>
  <si>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</si>
  <si>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</si>
  <si>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</si>
  <si>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</si>
  <si>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</si>
  <si>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</si>
  <si>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</si>
  <si>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</si>
  <si>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</si>
  <si>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</si>
  <si>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</si>
  <si>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</si>
  <si>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</si>
  <si>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</si>
  <si>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</si>
  <si>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</si>
  <si>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</si>
  <si>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</si>
  <si>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</si>
  <si>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</si>
  <si>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</si>
  <si>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</si>
  <si>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</si>
  <si>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</si>
  <si>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</si>
  <si>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</si>
  <si>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</si>
  <si>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</si>
  <si>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</si>
  <si>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</si>
  <si>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</si>
  <si>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</si>
  <si>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</si>
  <si>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</si>
  <si>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</si>
  <si>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</si>
  <si>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</si>
  <si>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</si>
  <si>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</si>
  <si>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</si>
  <si>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</si>
  <si>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</si>
  <si>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</si>
  <si>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</si>
  <si>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</si>
  <si>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</si>
  <si>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</si>
  <si>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</si>
  <si>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</si>
  <si>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</si>
  <si>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</si>
  <si>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</si>
  <si>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</si>
  <si>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</si>
  <si>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</si>
  <si>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</si>
  <si>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</si>
  <si>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</si>
  <si>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</si>
  <si>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</si>
  <si>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</si>
  <si>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</si>
  <si>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</si>
  <si>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</si>
  <si>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</si>
  <si>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</si>
  <si>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</si>
  <si>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</si>
  <si>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</si>
  <si>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</si>
  <si>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</si>
  <si>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</si>
  <si>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</si>
  <si>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</si>
  <si>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</si>
  <si>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</si>
  <si>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</si>
  <si>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</si>
  <si>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</si>
  <si>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</si>
  <si>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</si>
  <si>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</si>
  <si>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</si>
  <si>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</si>
  <si>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</si>
  <si>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</si>
  <si>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</si>
  <si>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</si>
  <si>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</si>
  <si>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</si>
  <si>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</si>
  <si>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</si>
  <si>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</si>
  <si>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</si>
  <si>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</si>
  <si>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</si>
  <si>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</si>
  <si>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</si>
  <si>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</si>
  <si>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</si>
  <si>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</si>
  <si>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</si>
  <si>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</si>
  <si>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</si>
  <si>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</si>
  <si>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</si>
  <si>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</si>
  <si>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</si>
  <si>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</si>
  <si>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</si>
  <si>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</si>
  <si>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</si>
  <si>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</si>
  <si>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</si>
  <si>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</si>
  <si>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</si>
  <si>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</si>
  <si>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</si>
  <si>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</si>
  <si>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</si>
  <si>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</si>
  <si>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</si>
  <si>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</si>
  <si>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</si>
  <si>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</si>
  <si>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</si>
  <si>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</si>
  <si>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</si>
  <si>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</si>
  <si>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</si>
  <si>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</si>
  <si>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</si>
  <si>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</si>
  <si>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</si>
  <si>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</si>
  <si>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</si>
  <si>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</si>
  <si>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</si>
  <si>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</si>
  <si>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</si>
  <si>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</si>
  <si>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</si>
  <si>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</si>
  <si>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</si>
  <si>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</si>
  <si>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</si>
  <si>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</si>
  <si>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</si>
  <si>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</si>
  <si>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</si>
  <si>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</si>
  <si>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</si>
  <si>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</si>
  <si>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</si>
  <si>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</si>
  <si>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</si>
  <si>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</si>
  <si>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</si>
  <si>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</si>
  <si>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</si>
  <si>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</si>
  <si>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</si>
  <si>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</si>
  <si>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</si>
  <si>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</si>
  <si>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</si>
  <si>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</si>
  <si>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</si>
  <si>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</si>
  <si>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</si>
  <si>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</si>
  <si>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</si>
  <si>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</si>
  <si>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</si>
  <si>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</si>
  <si>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</si>
  <si>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</si>
  <si>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</si>
  <si>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</si>
  <si>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</si>
  <si>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</si>
  <si>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</si>
  <si>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</si>
  <si>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</si>
  <si>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</si>
  <si>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</si>
  <si>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</si>
  <si>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</si>
  <si>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</si>
  <si>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</si>
  <si>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</si>
  <si>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</si>
  <si>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</si>
  <si>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</si>
  <si>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</si>
  <si>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</si>
  <si>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</si>
  <si>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</si>
  <si>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</si>
  <si>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</si>
  <si>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</si>
  <si>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</si>
  <si>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</si>
  <si>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</si>
  <si>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</si>
  <si>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</si>
  <si>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</si>
  <si>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</si>
  <si>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</si>
  <si>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</si>
  <si>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</si>
  <si>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</si>
  <si>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</si>
  <si>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</si>
  <si>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</si>
  <si>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</si>
  <si>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</si>
  <si>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</si>
  <si>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</si>
  <si>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</si>
  <si>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</si>
  <si>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</si>
  <si>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</si>
  <si>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</si>
  <si>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</si>
  <si>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</si>
  <si>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</si>
  <si>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</si>
  <si>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</si>
  <si>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</si>
  <si>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</si>
  <si>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</si>
  <si>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</si>
  <si>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</si>
  <si>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</si>
  <si>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</si>
  <si>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</si>
  <si>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</si>
  <si>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</si>
  <si>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</si>
  <si>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</si>
  <si>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</si>
  <si>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</si>
  <si>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</si>
  <si>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</si>
  <si>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</si>
  <si>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</si>
  <si>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</si>
  <si>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</si>
  <si>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</si>
  <si>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</si>
  <si>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</si>
  <si>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</si>
  <si>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</si>
  <si>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</si>
  <si>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</si>
  <si>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</si>
  <si>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</si>
  <si>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</si>
  <si>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</si>
  <si>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</si>
  <si>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</si>
  <si>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</si>
  <si>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</si>
  <si>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</si>
  <si>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</si>
  <si>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</si>
  <si>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</si>
  <si>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</si>
  <si>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</si>
  <si>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</si>
  <si>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</si>
  <si>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</si>
  <si>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</si>
  <si>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</si>
  <si>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</si>
  <si>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</si>
  <si>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</si>
  <si>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</si>
  <si>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</si>
  <si>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</si>
  <si>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</si>
  <si>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</si>
  <si>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</si>
  <si>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</si>
  <si>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</si>
  <si>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</si>
  <si>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</si>
  <si>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</si>
  <si>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</si>
  <si>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</si>
  <si>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</si>
  <si>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</si>
  <si>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</si>
  <si>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</si>
  <si>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</si>
  <si>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</si>
  <si>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</si>
  <si>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</si>
  <si>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</si>
  <si>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</si>
  <si>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</si>
  <si>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</si>
  <si>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</si>
  <si>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</si>
  <si>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</si>
  <si>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</si>
  <si>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</si>
  <si>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</si>
  <si>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</si>
  <si>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</si>
  <si>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</si>
  <si>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</si>
  <si>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</si>
  <si>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</si>
  <si>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</si>
  <si>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</si>
  <si>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</si>
  <si>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</si>
  <si>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</si>
  <si>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</si>
  <si>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</si>
  <si>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</si>
  <si>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</si>
  <si>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</si>
  <si>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</si>
  <si>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</si>
  <si>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</si>
  <si>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</si>
  <si>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</si>
  <si>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</si>
  <si>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</si>
  <si>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</si>
  <si>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</si>
  <si>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</si>
  <si>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</si>
  <si>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</si>
  <si>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</si>
  <si>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</si>
  <si>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</si>
  <si>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</si>
  <si>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</si>
  <si>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</si>
  <si>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</si>
  <si>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</si>
  <si>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</si>
  <si>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</si>
  <si>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</si>
  <si>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</si>
  <si>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</si>
  <si>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</si>
  <si>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</si>
  <si>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</si>
  <si>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</si>
  <si>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</si>
  <si>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</si>
  <si>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</si>
  <si>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</si>
  <si>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</si>
  <si>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</si>
  <si>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</si>
  <si>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</si>
  <si>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</si>
  <si>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</si>
  <si>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</si>
  <si>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</si>
  <si>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</si>
  <si>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</si>
  <si>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</si>
  <si>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</si>
  <si>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</si>
  <si>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</si>
  <si>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</si>
  <si>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</si>
  <si>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</si>
  <si>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</si>
  <si>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</si>
  <si>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</si>
  <si>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</si>
  <si>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</si>
  <si>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</si>
  <si>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</si>
  <si>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</si>
  <si>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</si>
  <si>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</si>
  <si>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</si>
  <si>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</si>
  <si>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</si>
  <si>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</si>
  <si>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</si>
  <si>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</si>
  <si>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</si>
  <si>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</si>
  <si>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</si>
  <si>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</si>
  <si>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</si>
  <si>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</si>
  <si>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</si>
  <si>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</si>
  <si>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</si>
  <si>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</si>
  <si>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</si>
  <si>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</si>
  <si>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</si>
  <si>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</si>
  <si>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</si>
  <si>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</si>
  <si>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</si>
  <si>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</si>
  <si>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</si>
  <si>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</si>
  <si>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</si>
  <si>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</si>
  <si>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</si>
  <si>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</si>
  <si>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</si>
  <si>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</si>
  <si>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</si>
  <si>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</si>
  <si>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</si>
  <si>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</si>
  <si>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</si>
  <si>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</si>
  <si>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</si>
  <si>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</si>
  <si>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</si>
  <si>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</si>
  <si>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</si>
  <si>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</si>
  <si>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</si>
  <si>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</si>
  <si>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</si>
  <si>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</si>
  <si>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</si>
  <si>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</si>
  <si>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</si>
  <si>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</si>
  <si>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</si>
  <si>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</si>
  <si>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</si>
  <si>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</si>
  <si>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</si>
  <si>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</si>
  <si>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</si>
  <si>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</si>
  <si>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</si>
  <si>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</si>
  <si>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</si>
  <si>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</si>
  <si>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</si>
  <si>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</si>
  <si>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</si>
  <si>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</si>
  <si>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</si>
  <si>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</si>
  <si>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</si>
  <si>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</si>
  <si>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</si>
  <si>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</si>
  <si>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</si>
  <si>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</si>
  <si>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</si>
  <si>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</si>
  <si>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</si>
  <si>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</si>
  <si>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</si>
  <si>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</si>
  <si>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</si>
  <si>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</si>
  <si>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</si>
  <si>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</si>
  <si>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</si>
  <si>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</si>
  <si>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</si>
  <si>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</si>
  <si>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</si>
  <si>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</si>
  <si>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</si>
  <si>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</si>
  <si>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</si>
  <si>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</si>
  <si>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</si>
  <si>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</si>
  <si>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</si>
  <si>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</si>
  <si>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</si>
  <si>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</si>
  <si>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</si>
  <si>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</si>
  <si>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</si>
  <si>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</si>
  <si>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</si>
  <si>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</si>
  <si>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</si>
  <si>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</si>
  <si>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</si>
  <si>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</si>
  <si>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</si>
  <si>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</si>
  <si>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</si>
  <si>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</si>
  <si>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</si>
  <si>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</si>
  <si>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</si>
  <si>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</si>
  <si>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</si>
  <si>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</si>
  <si>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</si>
  <si>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</si>
  <si>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</si>
  <si>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</si>
  <si>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</si>
  <si>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</si>
  <si>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</si>
  <si>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</si>
  <si>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</si>
  <si>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</si>
  <si>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</si>
  <si>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</si>
  <si>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</si>
  <si>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</si>
  <si>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</si>
  <si>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</si>
  <si>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</si>
  <si>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</si>
  <si>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</si>
  <si>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</si>
  <si>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</si>
  <si>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</si>
  <si>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</si>
  <si>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</si>
  <si>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</si>
  <si>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</si>
  <si>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</si>
  <si>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</si>
  <si>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</si>
  <si>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</si>
  <si>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</si>
  <si>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</si>
  <si>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</si>
  <si>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</si>
  <si>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</si>
  <si>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</si>
  <si>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</si>
  <si>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</si>
  <si>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</si>
  <si>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</si>
  <si>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</si>
  <si>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</si>
  <si>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</si>
  <si>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</si>
  <si>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</si>
  <si>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</si>
  <si>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</si>
  <si>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</si>
  <si>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</si>
  <si>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</si>
  <si>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</si>
  <si>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</si>
  <si>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</si>
  <si>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</si>
  <si>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</si>
  <si>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</si>
  <si>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</si>
  <si>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</si>
  <si>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</si>
  <si>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</si>
  <si>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</si>
  <si>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</si>
  <si>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</si>
  <si>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</si>
  <si>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</si>
  <si>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</si>
  <si>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</si>
  <si>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</si>
  <si>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</si>
  <si>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</si>
  <si>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</si>
  <si>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</si>
  <si>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</si>
  <si>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</si>
  <si>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</si>
  <si>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</si>
  <si>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</si>
  <si>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</si>
  <si>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</si>
  <si>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</si>
  <si>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</si>
  <si>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</si>
  <si>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</si>
  <si>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</si>
  <si>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</si>
  <si>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</si>
  <si>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</si>
  <si>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</si>
  <si>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</si>
  <si>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</si>
  <si>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</si>
  <si>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</si>
  <si>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</si>
  <si>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</si>
  <si>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</si>
  <si>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</si>
  <si>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</si>
  <si>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</si>
  <si>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</si>
  <si>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</si>
  <si>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</si>
  <si>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</si>
  <si>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</si>
  <si>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</si>
  <si>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</si>
  <si>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</si>
  <si>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</si>
  <si>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</si>
  <si>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</si>
  <si>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</si>
  <si>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</si>
  <si>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</si>
  <si>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</si>
  <si>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</si>
  <si>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</si>
  <si>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</si>
  <si>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</si>
  <si>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</si>
  <si>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</si>
  <si>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</si>
  <si>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</si>
  <si>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</si>
  <si>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</si>
  <si>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</si>
  <si>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</si>
  <si>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</si>
  <si>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</si>
  <si>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</si>
  <si>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</si>
  <si>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</si>
  <si>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</si>
  <si>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</si>
  <si>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</si>
  <si>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</si>
  <si>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</si>
  <si>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</si>
  <si>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</si>
  <si>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</si>
  <si>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</si>
  <si>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</si>
  <si>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</si>
  <si>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</si>
  <si>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</si>
  <si>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</si>
  <si>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</si>
  <si>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</si>
  <si>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</si>
  <si>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</si>
  <si>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</si>
  <si>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</si>
  <si>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</si>
  <si>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</si>
  <si>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</si>
  <si>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</si>
  <si>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</si>
  <si>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</si>
  <si>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</si>
  <si>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</si>
  <si>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</si>
  <si>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</si>
  <si>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</si>
  <si>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</si>
  <si>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</si>
  <si>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</si>
  <si>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</si>
  <si>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</si>
  <si>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</si>
  <si>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</si>
  <si>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</si>
  <si>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</si>
  <si>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</si>
  <si>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</si>
  <si>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</si>
  <si>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</si>
  <si>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</si>
  <si>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</si>
  <si>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</si>
  <si>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</si>
  <si>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</si>
  <si>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</si>
  <si>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</si>
  <si>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</si>
  <si>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</si>
  <si>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</si>
  <si>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</si>
  <si>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</si>
  <si>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</si>
  <si>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</si>
  <si>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</si>
  <si>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</si>
  <si>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</si>
  <si>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</si>
  <si>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</si>
  <si>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</si>
  <si>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</si>
  <si>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</si>
  <si>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</si>
  <si>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</si>
  <si>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</si>
  <si>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</si>
  <si>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</si>
  <si>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</si>
  <si>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</si>
  <si>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</si>
  <si>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</si>
  <si>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</si>
  <si>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</si>
  <si>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</si>
  <si>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</si>
  <si>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</si>
  <si>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</si>
  <si>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</si>
  <si>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</si>
  <si>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</si>
  <si>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</si>
  <si>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</si>
  <si>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</si>
  <si>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</si>
  <si>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</si>
  <si>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</si>
  <si>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</si>
  <si>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</si>
  <si>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</si>
  <si>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</si>
  <si>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</si>
  <si>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</si>
  <si>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</si>
  <si>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</si>
  <si>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</si>
  <si>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</si>
  <si>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</si>
  <si>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</si>
  <si>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</si>
  <si>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</si>
  <si>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</si>
  <si>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</si>
  <si>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</si>
  <si>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</si>
  <si>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</si>
  <si>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</si>
  <si>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</si>
  <si>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</si>
  <si>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</si>
  <si>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</si>
  <si>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</si>
  <si>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</si>
  <si>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</si>
  <si>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</si>
  <si>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</si>
  <si>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</si>
  <si>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</si>
  <si>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</si>
  <si>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</si>
  <si>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</si>
  <si>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</si>
  <si>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</si>
  <si>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</si>
  <si>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</si>
  <si>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</si>
  <si>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</si>
  <si>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</si>
  <si>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</si>
  <si>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</si>
  <si>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</si>
  <si>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</si>
  <si>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</si>
  <si>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</si>
  <si>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</si>
  <si>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</si>
  <si>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</si>
  <si>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</si>
  <si>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</si>
  <si>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</si>
  <si>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</si>
  <si>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</si>
  <si>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</si>
  <si>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</si>
  <si>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</si>
  <si>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</si>
  <si>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</si>
  <si>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</si>
  <si>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</si>
  <si>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</si>
  <si>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</si>
  <si>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</si>
  <si>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</si>
  <si>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</si>
  <si>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</si>
  <si>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</si>
  <si>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</si>
  <si>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</si>
  <si>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</si>
  <si>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</si>
  <si>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</si>
  <si>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</si>
  <si>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</si>
  <si>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</si>
  <si>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</si>
  <si>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</si>
  <si>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</si>
  <si>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</si>
  <si>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</si>
  <si>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</si>
  <si>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</si>
  <si>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</si>
  <si>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</si>
  <si>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</si>
  <si>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</si>
  <si>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</si>
  <si>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</si>
  <si>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</si>
  <si>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</si>
  <si>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</si>
  <si>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</si>
  <si>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</si>
  <si>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</si>
  <si>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</si>
  <si>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</si>
  <si>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</si>
  <si>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</si>
  <si>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</si>
  <si>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</si>
  <si>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</si>
  <si>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</si>
  <si>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</si>
  <si>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</si>
  <si>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</si>
  <si>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</si>
  <si>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</si>
  <si>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</si>
  <si>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</si>
  <si>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</si>
  <si>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</si>
  <si>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</si>
  <si>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</si>
  <si>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</si>
  <si>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</si>
  <si>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</si>
  <si>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</si>
  <si>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</si>
  <si>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</si>
  <si>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</si>
  <si>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</si>
  <si>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</si>
  <si>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</si>
  <si>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</si>
  <si>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</si>
  <si>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</si>
  <si>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</si>
  <si>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</si>
  <si>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</si>
  <si>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</si>
  <si>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</si>
  <si>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</si>
  <si>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</si>
  <si>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</si>
  <si>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</si>
  <si>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</si>
  <si>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</si>
  <si>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</si>
  <si>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</si>
  <si>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</si>
  <si>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</si>
  <si>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</si>
  <si>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</si>
  <si>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</si>
  <si>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</si>
  <si>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</si>
  <si>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</si>
  <si>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</si>
  <si>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</si>
  <si>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</si>
  <si>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</si>
  <si>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</si>
  <si>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</si>
  <si>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</si>
  <si>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</si>
  <si>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</si>
  <si>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</si>
  <si>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</si>
  <si>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</si>
  <si>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</si>
  <si>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</si>
  <si>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</si>
  <si>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</si>
  <si>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</si>
  <si>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</si>
  <si>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</si>
  <si>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</si>
  <si>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</si>
  <si>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</si>
  <si>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</si>
  <si>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</si>
  <si>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</si>
  <si>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</si>
  <si>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</si>
  <si>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</si>
  <si>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</si>
  <si>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</si>
  <si>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</si>
  <si>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</si>
  <si>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</si>
  <si>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</si>
  <si>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</si>
  <si>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</si>
  <si>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</si>
  <si>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</si>
  <si>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</si>
  <si>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</si>
  <si>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</si>
  <si>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</si>
  <si>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</si>
  <si>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</si>
  <si>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</si>
  <si>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</si>
  <si>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</si>
  <si>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</si>
  <si>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</si>
  <si>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</si>
  <si>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</si>
  <si>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</si>
  <si>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</si>
  <si>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</si>
  <si>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</si>
  <si>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</si>
  <si>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</si>
  <si>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</si>
  <si>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</si>
  <si>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</si>
  <si>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</si>
  <si>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</si>
  <si>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</si>
  <si>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</si>
  <si>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</si>
  <si>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</si>
  <si>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</si>
  <si>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</si>
  <si>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</si>
  <si>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</si>
  <si>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</si>
  <si>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</si>
  <si>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</si>
  <si>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</si>
  <si>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</si>
  <si>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</si>
  <si>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</si>
  <si>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</si>
  <si>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</si>
  <si>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</si>
  <si>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</si>
  <si>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</si>
  <si>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</si>
  <si>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</si>
  <si>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</si>
  <si>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</si>
  <si>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</si>
  <si>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</si>
  <si>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</si>
  <si>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</si>
  <si>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</si>
  <si>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</si>
  <si>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</si>
  <si>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</si>
  <si>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</si>
  <si>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</si>
  <si>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</si>
  <si>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</si>
  <si>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</si>
  <si>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</si>
  <si>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</si>
  <si>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</si>
  <si>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</si>
  <si>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</si>
  <si>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</si>
  <si>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</si>
  <si>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</si>
  <si>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</si>
  <si>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</si>
  <si>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</si>
  <si>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</si>
  <si>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</si>
  <si>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</si>
  <si>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</si>
  <si>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</si>
  <si>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</si>
  <si>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</si>
  <si>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</si>
  <si>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</si>
  <si>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</si>
  <si>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</si>
  <si>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</si>
  <si>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</si>
  <si>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</si>
  <si>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</si>
  <si>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</si>
  <si>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</si>
  <si>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</si>
  <si>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</si>
  <si>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</si>
  <si>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</si>
  <si>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</si>
  <si>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</si>
  <si>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</si>
  <si>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</si>
  <si>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</si>
  <si>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</si>
  <si>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</si>
  <si>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</si>
  <si>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</si>
  <si>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</si>
  <si>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</si>
  <si>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</si>
  <si>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</si>
  <si>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</si>
  <si>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</si>
  <si>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</si>
  <si>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</si>
  <si>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</si>
  <si>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</si>
  <si>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</si>
  <si>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</si>
  <si>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</si>
  <si>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</si>
  <si>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</si>
  <si>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</si>
  <si>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</si>
  <si>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</si>
  <si>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</si>
  <si>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</si>
  <si>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</si>
  <si>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</si>
  <si>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</si>
  <si>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</si>
  <si>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</si>
  <si>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</si>
  <si>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</si>
  <si>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</si>
  <si>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</si>
  <si>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</si>
  <si>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</si>
  <si>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</si>
  <si>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</si>
  <si>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</si>
  <si>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</si>
  <si>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</si>
  <si>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</si>
  <si>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</si>
  <si>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</si>
  <si>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</si>
  <si>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</si>
  <si>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</si>
  <si>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</si>
  <si>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</si>
  <si>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</si>
  <si>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</si>
  <si>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</si>
  <si>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</si>
  <si>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</si>
  <si>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</si>
  <si>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</si>
  <si>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</si>
  <si>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</si>
  <si>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</si>
  <si>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</si>
  <si>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</si>
  <si>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</si>
  <si>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</si>
  <si>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</si>
  <si>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</si>
  <si>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</si>
  <si>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</si>
  <si>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</si>
  <si>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</si>
  <si>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</si>
  <si>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</si>
  <si>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</si>
  <si>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</si>
  <si>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</si>
  <si>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</si>
  <si>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</si>
  <si>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</si>
  <si>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</si>
  <si>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</si>
  <si>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</si>
  <si>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</si>
  <si>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</si>
  <si>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</si>
  <si>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</si>
  <si>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</si>
  <si>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</si>
  <si>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</si>
  <si>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</si>
  <si>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</si>
  <si>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</si>
  <si>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</si>
  <si>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</si>
  <si>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</si>
  <si>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</si>
  <si>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</si>
  <si>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</si>
  <si>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</si>
  <si>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</si>
  <si>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</si>
  <si>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</si>
  <si>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</si>
  <si>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</si>
  <si>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</si>
  <si>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</si>
  <si>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</si>
  <si>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</si>
  <si>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</si>
  <si>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</si>
  <si>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</si>
  <si>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</si>
  <si>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</si>
  <si>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</si>
  <si>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</si>
  <si>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</si>
  <si>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</si>
  <si>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</si>
  <si>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</si>
  <si>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</si>
  <si>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</si>
  <si>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</si>
  <si>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</si>
  <si>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</si>
  <si>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</si>
  <si>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</si>
  <si>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</si>
  <si>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</si>
  <si>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</si>
  <si>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</si>
  <si>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</si>
  <si>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</si>
  <si>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</si>
  <si>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</si>
  <si>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</si>
  <si>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</si>
  <si>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</si>
  <si>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</si>
  <si>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</si>
  <si>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</si>
  <si>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</si>
  <si>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</si>
  <si>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</si>
  <si>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</si>
  <si>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</si>
  <si>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</si>
  <si>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</si>
  <si>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</si>
  <si>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</si>
  <si>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</si>
  <si>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</si>
  <si>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</si>
  <si>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</si>
  <si>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</si>
  <si>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</si>
  <si>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</si>
  <si>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</si>
  <si>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</si>
  <si>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</si>
  <si>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</si>
  <si>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</si>
  <si>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</si>
  <si>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</si>
  <si>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</si>
  <si>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</si>
  <si>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</si>
  <si>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</si>
  <si>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</si>
  <si>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</si>
  <si>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</si>
  <si>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</si>
  <si>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</si>
  <si>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</si>
  <si>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</si>
  <si>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</si>
  <si>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</si>
  <si>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</si>
  <si>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</si>
  <si>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</si>
  <si>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</si>
  <si>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</si>
  <si>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</si>
  <si>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</si>
  <si>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</si>
  <si>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</si>
  <si>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</si>
  <si>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</si>
  <si>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</si>
  <si>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</si>
  <si>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</si>
  <si>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</si>
  <si>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</si>
  <si>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</si>
  <si>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</si>
  <si>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</si>
  <si>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</si>
  <si>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</si>
  <si>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</si>
  <si>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</si>
  <si>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</si>
  <si>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</si>
  <si>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</si>
  <si>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</si>
  <si>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</si>
  <si>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</si>
  <si>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</si>
  <si>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</si>
  <si>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</si>
  <si>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</si>
  <si>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</si>
  <si>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</si>
  <si>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</si>
  <si>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</si>
  <si>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</si>
  <si>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</si>
  <si>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</si>
  <si>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</si>
  <si>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</si>
  <si>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</si>
  <si>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</si>
  <si>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</si>
  <si>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</si>
  <si>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</si>
  <si>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</si>
  <si>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</si>
  <si>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</si>
  <si>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</si>
  <si>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</si>
  <si>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</si>
  <si>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</si>
  <si>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</si>
  <si>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</si>
  <si>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</si>
  <si>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</si>
  <si>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</si>
  <si>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</si>
  <si>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</si>
  <si>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</si>
  <si>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</si>
  <si>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</si>
  <si>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</si>
  <si>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</si>
  <si>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</si>
  <si>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</si>
  <si>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</si>
  <si>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</si>
  <si>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</si>
  <si>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</si>
  <si>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</si>
  <si>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</si>
  <si>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</si>
  <si>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</si>
  <si>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</si>
  <si>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</si>
  <si>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</si>
  <si>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</si>
  <si>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</si>
  <si>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</si>
  <si>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</si>
  <si>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</si>
  <si>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</si>
  <si>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</si>
  <si>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</si>
  <si>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</si>
  <si>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</si>
  <si>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</si>
  <si>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</si>
  <si>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</si>
  <si>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</si>
  <si>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</si>
  <si>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</si>
  <si>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</si>
  <si>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</si>
  <si>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</si>
  <si>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</si>
  <si>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</si>
  <si>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</si>
  <si>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</si>
  <si>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</si>
  <si>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</si>
  <si>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</si>
  <si>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</si>
  <si>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</si>
  <si>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</si>
  <si>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</si>
  <si>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</si>
  <si>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</si>
  <si>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</si>
  <si>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</si>
  <si>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</si>
  <si>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</si>
  <si>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</si>
  <si>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</si>
  <si>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</si>
  <si>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</si>
  <si>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</si>
  <si>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</si>
  <si>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</si>
  <si>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</si>
  <si>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</si>
  <si>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</si>
  <si>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</si>
  <si>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</si>
  <si>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</si>
  <si>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</si>
  <si>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</si>
  <si>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</si>
  <si>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</si>
  <si>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</si>
  <si>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</si>
  <si>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</si>
  <si>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</si>
  <si>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</si>
  <si>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</si>
  <si>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</si>
  <si>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</si>
  <si>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</si>
  <si>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</si>
  <si>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</si>
  <si>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</si>
  <si>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</si>
  <si>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</si>
  <si>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</si>
  <si>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</si>
  <si>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</si>
  <si>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</si>
  <si>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</si>
  <si>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</si>
  <si>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</si>
  <si>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</si>
  <si>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</si>
  <si>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</si>
  <si>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</si>
  <si>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</si>
  <si>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</si>
  <si>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</si>
  <si>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</si>
  <si>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</si>
  <si>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</si>
  <si>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</si>
  <si>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</si>
  <si>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</si>
  <si>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</si>
  <si>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</si>
  <si>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</si>
  <si>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</si>
  <si>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</si>
  <si>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</si>
  <si>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</si>
  <si>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</si>
  <si>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</si>
  <si>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</si>
  <si>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</si>
  <si>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</si>
  <si>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</si>
  <si>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</si>
  <si>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</si>
  <si>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</si>
  <si>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</si>
  <si>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</si>
  <si>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</si>
  <si>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</si>
  <si>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</si>
  <si>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</si>
  <si>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</si>
  <si>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</si>
  <si>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</si>
  <si>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</si>
  <si>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</si>
  <si>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</si>
  <si>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</si>
  <si>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</si>
  <si>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</si>
  <si>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</si>
  <si>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</si>
  <si>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</si>
  <si>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</si>
  <si>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</si>
  <si>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</si>
  <si>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</si>
  <si>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</si>
  <si>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</si>
  <si>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</si>
  <si>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</si>
  <si>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</si>
  <si>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</si>
  <si>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</si>
  <si>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</si>
  <si>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</si>
  <si>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</si>
  <si>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</si>
  <si>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</si>
  <si>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</si>
  <si>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</si>
  <si>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</si>
  <si>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</si>
  <si>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</si>
  <si>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</si>
  <si>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</si>
  <si>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</si>
  <si>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</si>
  <si>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</si>
  <si>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</si>
  <si>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</si>
  <si>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</si>
  <si>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</si>
  <si>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</si>
  <si>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</si>
  <si>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</si>
  <si>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</si>
  <si>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</si>
  <si>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</si>
  <si>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</si>
  <si>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</si>
  <si>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</si>
  <si>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</si>
  <si>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</si>
  <si>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</si>
  <si>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</si>
  <si>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</si>
  <si>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</si>
  <si>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</si>
  <si>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</si>
  <si>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</si>
  <si>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</si>
  <si>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</si>
  <si>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</si>
  <si>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</si>
  <si>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</si>
  <si>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</si>
  <si>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</si>
  <si>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</si>
  <si>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</si>
  <si>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</si>
  <si>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</si>
  <si>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</si>
  <si>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</si>
  <si>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</si>
  <si>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</si>
  <si>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</si>
  <si>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</si>
  <si>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</si>
  <si>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</si>
  <si>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</si>
  <si>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</si>
  <si>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</si>
  <si>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</si>
  <si>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</si>
  <si>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</si>
  <si>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</si>
  <si>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</si>
  <si>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</si>
  <si>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</si>
  <si>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</si>
  <si>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</si>
  <si>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</si>
  <si>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</si>
  <si>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</si>
  <si>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</si>
  <si>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</si>
  <si>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</si>
  <si>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</si>
  <si>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</si>
  <si>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</si>
  <si>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</si>
  <si>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</si>
  <si>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</si>
  <si>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</si>
  <si>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</si>
  <si>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</si>
  <si>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</si>
  <si>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</si>
  <si>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</si>
  <si>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</si>
  <si>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</si>
  <si>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</si>
  <si>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</si>
  <si>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</si>
  <si>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</si>
  <si>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</si>
  <si>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</si>
  <si>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</si>
  <si>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</si>
  <si>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</si>
  <si>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</si>
  <si>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</si>
  <si>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</si>
  <si>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</si>
  <si>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</si>
  <si>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</si>
  <si>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</si>
  <si>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</si>
  <si>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</si>
  <si>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</si>
  <si>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</si>
  <si>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</si>
  <si>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</si>
  <si>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</si>
  <si>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</si>
  <si>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</si>
  <si>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</si>
  <si>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</si>
  <si>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</si>
  <si>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</si>
  <si>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</si>
  <si>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</si>
  <si>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</si>
  <si>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</si>
  <si>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</si>
  <si>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</si>
  <si>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</si>
  <si>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</si>
  <si>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</si>
  <si>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</si>
  <si>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</si>
  <si>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</si>
  <si>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</si>
  <si>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</si>
  <si>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</si>
  <si>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</si>
  <si>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</si>
  <si>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</si>
  <si>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</si>
  <si>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</si>
  <si>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</si>
  <si>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</si>
  <si>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</si>
  <si>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</si>
  <si>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</si>
  <si>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</si>
  <si>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</si>
  <si>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</si>
  <si>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</si>
  <si>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</si>
  <si>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</si>
  <si>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</si>
  <si>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</si>
  <si>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</si>
  <si>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</si>
  <si>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</si>
  <si>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</si>
  <si>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</si>
  <si>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</si>
  <si>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</si>
  <si>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</si>
  <si>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</si>
  <si>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</si>
  <si>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</si>
  <si>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</si>
  <si>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</si>
  <si>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</si>
  <si>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</si>
  <si>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</si>
  <si>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</si>
  <si>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</si>
  <si>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</si>
  <si>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</si>
  <si>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</si>
  <si>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</si>
  <si>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</si>
  <si>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</si>
  <si>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</si>
  <si>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</si>
  <si>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</si>
  <si>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</si>
  <si>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</si>
  <si>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</si>
  <si>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</si>
  <si>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</si>
  <si>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</si>
  <si>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</si>
  <si>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</si>
  <si>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</si>
  <si>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</si>
  <si>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</si>
  <si>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</si>
  <si>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</si>
  <si>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</si>
  <si>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</si>
  <si>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</si>
  <si>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</si>
  <si>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</si>
  <si>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</si>
  <si>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</si>
  <si>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</si>
  <si>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</si>
  <si>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</si>
  <si>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</si>
  <si>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</si>
  <si>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</si>
  <si>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</si>
  <si>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</si>
  <si>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</si>
  <si>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</si>
  <si>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</si>
  <si>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</si>
  <si>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</si>
  <si>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</si>
  <si>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</si>
  <si>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</si>
  <si>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</si>
  <si>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</si>
  <si>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</si>
  <si>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</si>
  <si>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</si>
  <si>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</si>
  <si>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</si>
  <si>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</si>
  <si>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</si>
  <si>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</si>
  <si>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</si>
  <si>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</si>
  <si>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</si>
  <si>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</si>
  <si>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</si>
  <si>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</si>
  <si>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</si>
  <si>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</si>
  <si>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</si>
  <si>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</si>
  <si>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</si>
  <si>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</si>
  <si>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</si>
  <si>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</si>
  <si>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</si>
  <si>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</si>
  <si>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</si>
  <si>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</si>
  <si>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</si>
  <si>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</si>
  <si>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</si>
  <si>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</si>
  <si>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</si>
  <si>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</si>
  <si>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</si>
  <si>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</si>
  <si>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</si>
  <si>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</si>
  <si>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</si>
  <si>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</si>
  <si>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</si>
  <si>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</si>
  <si>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</si>
  <si>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</si>
  <si>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</si>
  <si>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</si>
  <si>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</si>
  <si>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</si>
  <si>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</si>
  <si>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</si>
  <si>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</si>
  <si>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</si>
  <si>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</si>
  <si>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</si>
  <si>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</si>
  <si>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</si>
  <si>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</si>
  <si>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</si>
  <si>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</si>
  <si>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</si>
  <si>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</si>
  <si>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</si>
  <si>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</si>
  <si>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</si>
  <si>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</si>
  <si>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</si>
  <si>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</si>
  <si>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</si>
  <si>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</si>
  <si>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</si>
  <si>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</si>
  <si>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</si>
  <si>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</si>
  <si>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</si>
  <si>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</si>
  <si>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</si>
  <si>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</si>
  <si>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</si>
  <si>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</si>
  <si>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</si>
  <si>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</si>
  <si>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</si>
  <si>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</si>
  <si>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</si>
  <si>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</si>
  <si>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</si>
  <si>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</si>
  <si>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</si>
  <si>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</si>
  <si>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</si>
  <si>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</si>
  <si>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</si>
  <si>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</si>
  <si>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</si>
  <si>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</si>
  <si>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</si>
  <si>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</si>
  <si>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</si>
  <si>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</si>
  <si>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</si>
  <si>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</si>
  <si>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</si>
  <si>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</si>
  <si>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</si>
  <si>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</si>
  <si>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</si>
  <si>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</si>
  <si>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</si>
  <si>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</si>
  <si>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</si>
  <si>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</si>
  <si>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</si>
  <si>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</si>
  <si>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</si>
  <si>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</si>
  <si>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</si>
  <si>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</si>
  <si>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</si>
  <si>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</si>
  <si>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</si>
  <si>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</si>
  <si>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</si>
  <si>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</si>
  <si>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</si>
  <si>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</si>
  <si>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</si>
  <si>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</si>
  <si>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</si>
  <si>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</si>
  <si>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</si>
  <si>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</si>
  <si>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</si>
  <si>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</si>
  <si>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</si>
  <si>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</si>
  <si>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</si>
  <si>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</si>
  <si>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</si>
  <si>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</si>
  <si>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</si>
  <si>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</si>
  <si>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</si>
  <si>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</si>
  <si>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</si>
  <si>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</si>
  <si>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</si>
  <si>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</si>
  <si>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</si>
  <si>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</si>
  <si>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</si>
  <si>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</si>
  <si>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</si>
  <si>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</si>
  <si>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</si>
  <si>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</si>
  <si>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</si>
  <si>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</si>
  <si>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</si>
  <si>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</si>
  <si>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</si>
  <si>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</si>
  <si>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</si>
  <si>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</si>
  <si>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</si>
  <si>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</si>
  <si>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</si>
  <si>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</si>
  <si>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</si>
  <si>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</si>
  <si>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</si>
  <si>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</si>
  <si>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</si>
  <si>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</si>
  <si>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</si>
  <si>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</si>
  <si>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</si>
  <si>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</si>
  <si>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</si>
  <si>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</si>
  <si>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</si>
  <si>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</si>
  <si>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</si>
  <si>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</si>
  <si>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</si>
  <si>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</si>
  <si>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</si>
  <si>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</si>
  <si>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</si>
  <si>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</si>
  <si>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</si>
  <si>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</si>
  <si>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</si>
  <si>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</si>
  <si>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</si>
  <si>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</si>
  <si>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</si>
  <si>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</si>
  <si>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</si>
  <si>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</si>
  <si>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</si>
  <si>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</si>
  <si>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</si>
  <si>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</si>
  <si>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</si>
  <si>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</si>
  <si>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</si>
  <si>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</si>
  <si>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</si>
  <si>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</si>
  <si>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</si>
  <si>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</si>
  <si>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</si>
  <si>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</si>
  <si>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</si>
  <si>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</si>
  <si>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</si>
  <si>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</si>
  <si>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</si>
  <si>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</si>
  <si>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</si>
  <si>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</si>
  <si>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</si>
  <si>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</si>
  <si>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</si>
  <si>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</si>
  <si>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</si>
  <si>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</si>
  <si>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</si>
  <si>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</si>
  <si>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</si>
  <si>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</si>
  <si>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</si>
  <si>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</si>
  <si>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</si>
  <si>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</si>
  <si>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</si>
  <si>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</si>
  <si>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</si>
  <si>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</si>
  <si>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</si>
  <si>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</si>
  <si>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</si>
  <si>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</si>
  <si>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</si>
  <si>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</si>
  <si>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</si>
  <si>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</si>
  <si>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</si>
  <si>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</si>
  <si>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</si>
  <si>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</si>
  <si>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</si>
  <si>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</si>
  <si>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</si>
  <si>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</si>
  <si>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</si>
  <si>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</si>
  <si>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</si>
  <si>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</si>
  <si>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</si>
  <si>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</si>
  <si>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</si>
  <si>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</si>
  <si>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</si>
  <si>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</si>
  <si>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</si>
  <si>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</si>
  <si>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</si>
  <si>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</si>
  <si>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</si>
  <si>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</si>
  <si>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</si>
  <si>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</si>
  <si>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</si>
  <si>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</si>
  <si>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</si>
  <si>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</si>
  <si>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</si>
  <si>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</si>
  <si>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</si>
  <si>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</si>
  <si>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</si>
  <si>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</si>
  <si>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</si>
  <si>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</si>
  <si>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</si>
  <si>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</si>
  <si>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</si>
  <si>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</si>
  <si>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</si>
  <si>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</si>
  <si>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</si>
  <si>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</si>
  <si>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</si>
  <si>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</si>
  <si>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</si>
  <si>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</si>
  <si>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</si>
  <si>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</si>
  <si>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</si>
  <si>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</si>
  <si>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</si>
  <si>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</si>
  <si>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</si>
  <si>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</si>
  <si>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</si>
  <si>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</si>
  <si>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</si>
  <si>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</si>
  <si>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</si>
  <si>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</si>
  <si>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</si>
  <si>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</si>
  <si>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</si>
  <si>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</si>
  <si>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</si>
  <si>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</si>
  <si>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</si>
  <si>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</si>
  <si>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</si>
  <si>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</si>
  <si>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</si>
  <si>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</si>
  <si>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</si>
  <si>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</si>
  <si>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</si>
  <si>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</si>
  <si>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</si>
  <si>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</si>
  <si>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</si>
  <si>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</si>
  <si>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</si>
  <si>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</si>
  <si>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</si>
  <si>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</si>
  <si>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</si>
  <si>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</si>
  <si>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</si>
  <si>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</si>
  <si>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</si>
  <si>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</si>
  <si>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</si>
  <si>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</si>
  <si>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</si>
  <si>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</si>
  <si>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</si>
  <si>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</si>
  <si>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</si>
  <si>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</si>
  <si>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</si>
  <si>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</si>
  <si>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</si>
  <si>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</si>
  <si>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</si>
  <si>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</si>
  <si>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</si>
  <si>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</si>
  <si>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</si>
  <si>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</si>
  <si>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</si>
  <si>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</si>
  <si>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</si>
  <si>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</si>
  <si>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</si>
  <si>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</si>
  <si>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</si>
  <si>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</si>
  <si>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</si>
  <si>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</si>
  <si>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</si>
  <si>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</si>
  <si>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</si>
  <si>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</si>
  <si>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</si>
  <si>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</si>
  <si>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</si>
  <si>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</si>
  <si>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</si>
  <si>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</si>
  <si>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</si>
  <si>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</si>
  <si>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</si>
  <si>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</si>
  <si>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</si>
  <si>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</si>
  <si>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</si>
  <si>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</si>
  <si>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</si>
  <si>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</si>
  <si>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</si>
  <si>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</si>
  <si>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</si>
  <si>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</si>
  <si>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</si>
  <si>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</si>
  <si>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</si>
  <si>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</si>
  <si>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</si>
  <si>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</si>
  <si>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</si>
  <si>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</si>
  <si>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</si>
  <si>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</si>
  <si>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</si>
  <si>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</si>
  <si>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</si>
  <si>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</si>
  <si>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</si>
  <si>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</si>
  <si>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</si>
  <si>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</si>
  <si>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</si>
  <si>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</si>
  <si>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</si>
  <si>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</si>
  <si>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</si>
  <si>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</si>
  <si>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</si>
  <si>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</si>
  <si>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</si>
  <si>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</si>
  <si>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</si>
  <si>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</si>
  <si>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</si>
  <si>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</si>
  <si>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</si>
  <si>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</si>
  <si>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</si>
  <si>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</si>
  <si>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</si>
  <si>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</si>
  <si>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</si>
  <si>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</si>
  <si>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</si>
  <si>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</si>
  <si>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</si>
  <si>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</si>
  <si>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</si>
  <si>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</si>
  <si>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</si>
  <si>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</si>
  <si>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</si>
  <si>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</si>
  <si>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</si>
  <si>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</si>
  <si>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</si>
  <si>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</si>
  <si>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</si>
  <si>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</si>
  <si>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</si>
  <si>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</si>
  <si>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</si>
  <si>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</si>
  <si>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</si>
  <si>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</si>
  <si>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</si>
  <si>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</si>
  <si>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</si>
  <si>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</si>
  <si>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</si>
  <si>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</si>
  <si>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</si>
  <si>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</si>
  <si>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</si>
  <si>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</si>
  <si>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</si>
  <si>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</si>
  <si>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</si>
  <si>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</si>
  <si>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</si>
  <si>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</si>
  <si>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</si>
  <si>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</si>
  <si>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</si>
  <si>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</si>
  <si>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</si>
  <si>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</si>
  <si>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</si>
  <si>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</si>
  <si>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</si>
  <si>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</si>
  <si>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</si>
  <si>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</si>
  <si>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</si>
  <si>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</si>
  <si>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</si>
  <si>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</si>
  <si>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</si>
  <si>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</si>
  <si>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</si>
  <si>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</si>
  <si>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</si>
  <si>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</si>
  <si>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</si>
  <si>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</si>
  <si>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</si>
  <si>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</si>
  <si>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</si>
  <si>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</si>
  <si>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</si>
  <si>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</si>
  <si>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</si>
  <si>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</si>
  <si>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</si>
  <si>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</si>
  <si>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</si>
  <si>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</si>
  <si>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</si>
  <si>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</si>
  <si>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</si>
  <si>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</si>
  <si>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</si>
  <si>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</si>
  <si>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</si>
  <si>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</si>
  <si>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</si>
  <si>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</si>
  <si>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</si>
  <si>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</si>
  <si>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</si>
  <si>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</si>
  <si>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</si>
  <si>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</si>
  <si>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</si>
  <si>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</si>
  <si>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</si>
  <si>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</si>
  <si>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</si>
  <si>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</si>
  <si>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</si>
  <si>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</si>
  <si>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</si>
  <si>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</si>
  <si>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</si>
  <si>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</si>
  <si>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</si>
  <si>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</si>
  <si>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</si>
  <si>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</si>
  <si>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</si>
  <si>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</si>
  <si>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</si>
  <si>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</si>
  <si>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</si>
  <si>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</si>
  <si>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</si>
  <si>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</si>
  <si>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</si>
  <si>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</si>
  <si>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</si>
  <si>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</si>
  <si>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</si>
  <si>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</si>
  <si>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</si>
  <si>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</si>
  <si>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</si>
  <si>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</si>
  <si>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</si>
  <si>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</si>
  <si>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</si>
  <si>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</si>
  <si>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</si>
  <si>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</si>
  <si>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</si>
  <si>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</si>
  <si>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</si>
  <si>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</si>
  <si>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</si>
  <si>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</si>
  <si>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</si>
  <si>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</si>
  <si>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</si>
  <si>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</si>
  <si>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</si>
  <si>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</si>
  <si>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</si>
  <si>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</si>
  <si>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</si>
  <si>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</si>
  <si>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</si>
  <si>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</si>
  <si>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</si>
  <si>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</si>
  <si>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</si>
  <si>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</si>
  <si>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</si>
  <si>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</si>
  <si>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</si>
  <si>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</si>
  <si>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</si>
  <si>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</si>
  <si>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</si>
  <si>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</si>
  <si>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</si>
  <si>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</si>
  <si>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</si>
  <si>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</si>
  <si>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</si>
  <si>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</si>
  <si>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</si>
  <si>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</si>
  <si>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</si>
  <si>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</si>
  <si>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</si>
  <si>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</si>
  <si>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</si>
  <si>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</si>
  <si>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</si>
  <si>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</si>
  <si>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</si>
  <si>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</si>
  <si>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</si>
  <si>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</si>
  <si>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</si>
  <si>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</si>
  <si>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</si>
  <si>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</si>
  <si>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</si>
  <si>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</si>
  <si>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</si>
  <si>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</si>
  <si>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</si>
  <si>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</si>
  <si>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</si>
  <si>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</si>
  <si>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</si>
  <si>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</si>
  <si>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</si>
  <si>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</si>
  <si>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</si>
  <si>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</si>
  <si>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</si>
  <si>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</si>
  <si>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</si>
  <si>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</si>
  <si>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</si>
  <si>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</si>
  <si>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</si>
  <si>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</si>
  <si>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</si>
  <si>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</si>
  <si>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</si>
  <si>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</si>
  <si>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</si>
  <si>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</si>
  <si>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</si>
  <si>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</si>
  <si>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</si>
  <si>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</si>
  <si>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</si>
  <si>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</si>
  <si>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</si>
  <si>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</si>
  <si>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</si>
  <si>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</si>
  <si>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</si>
  <si>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</si>
  <si>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</si>
  <si>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</si>
  <si>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</si>
  <si>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</si>
  <si>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</si>
  <si>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</si>
  <si>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</si>
  <si>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</si>
  <si>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</si>
  <si>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</si>
  <si>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</si>
  <si>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</si>
  <si>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</si>
  <si>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</si>
  <si>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</si>
  <si>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</si>
  <si>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</si>
  <si>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</si>
  <si>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</si>
  <si>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</si>
  <si>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</si>
  <si>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</si>
  <si>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</si>
  <si>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</si>
  <si>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</si>
  <si>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</si>
  <si>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</si>
  <si>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</si>
  <si>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</si>
  <si>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</si>
  <si>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</si>
  <si>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</si>
  <si>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</si>
  <si>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</si>
  <si>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</si>
  <si>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</si>
  <si>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</si>
  <si>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</si>
  <si>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</si>
  <si>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</si>
  <si>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</si>
  <si>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</si>
  <si>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</si>
  <si>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</si>
  <si>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</si>
  <si>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</si>
  <si>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</si>
  <si>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</si>
  <si>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</si>
  <si>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</si>
  <si>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</si>
  <si>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</si>
  <si>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</si>
  <si>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</si>
  <si>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</si>
  <si>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</si>
  <si>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</si>
  <si>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</si>
  <si>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</si>
  <si>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</si>
  <si>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</si>
  <si>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</si>
  <si>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</si>
  <si>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</si>
  <si>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</si>
  <si>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</si>
  <si>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</si>
  <si>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</si>
  <si>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</si>
  <si>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</si>
  <si>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</si>
  <si>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</si>
  <si>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</si>
  <si>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</si>
  <si>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</si>
  <si>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</si>
  <si>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</si>
  <si>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</si>
  <si>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</si>
  <si>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</si>
  <si>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</si>
  <si>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</si>
  <si>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</si>
  <si>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</si>
  <si>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</si>
  <si>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</si>
  <si>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</si>
  <si>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</si>
  <si>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</si>
  <si>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</si>
  <si>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</si>
  <si>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</si>
  <si>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</si>
  <si>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</si>
  <si>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</si>
  <si>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</si>
  <si>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</si>
  <si>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</si>
  <si>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</si>
  <si>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</si>
  <si>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</si>
  <si>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</si>
  <si>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</si>
  <si>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</si>
  <si>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</si>
  <si>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</si>
  <si>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</si>
  <si>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</si>
  <si>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</si>
  <si>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</si>
  <si>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</si>
  <si>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</si>
  <si>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</si>
  <si>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</si>
  <si>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</si>
  <si>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</si>
  <si>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</si>
  <si>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</si>
  <si>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</si>
  <si>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</si>
  <si>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</si>
  <si>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</si>
  <si>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</si>
  <si>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</si>
  <si>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</si>
  <si>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</si>
  <si>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</si>
  <si>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</si>
  <si>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</si>
  <si>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</si>
  <si>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</si>
  <si>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</si>
  <si>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</si>
  <si>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</si>
  <si>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</si>
  <si>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</si>
  <si>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</si>
  <si>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</si>
  <si>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</si>
  <si>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</si>
  <si>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</si>
  <si>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</si>
  <si>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</si>
  <si>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</si>
  <si>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</si>
  <si>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</si>
  <si>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</si>
  <si>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</si>
  <si>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</si>
  <si>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</si>
  <si>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</si>
  <si>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</si>
  <si>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</si>
  <si>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</si>
  <si>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</si>
  <si>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</si>
  <si>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</si>
  <si>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</si>
  <si>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</si>
  <si>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</si>
  <si>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</si>
  <si>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</si>
  <si>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</si>
  <si>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</si>
  <si>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</si>
  <si>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</si>
  <si>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</si>
  <si>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</si>
  <si>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</si>
  <si>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</si>
  <si>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</si>
  <si>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</si>
  <si>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</si>
  <si>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</si>
  <si>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</si>
  <si>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</si>
  <si>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</si>
  <si>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</si>
  <si>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</si>
  <si>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</si>
  <si>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</si>
  <si>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</si>
  <si>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</si>
  <si>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</si>
  <si>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</si>
  <si>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</si>
  <si>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</si>
  <si>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</si>
  <si>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</si>
  <si>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</si>
  <si>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</si>
  <si>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</si>
  <si>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</si>
  <si>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</si>
  <si>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</si>
  <si>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</si>
  <si>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</si>
  <si>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</si>
  <si>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</si>
  <si>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</si>
  <si>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</si>
  <si>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</si>
  <si>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</si>
  <si>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</si>
  <si>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</si>
  <si>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</si>
  <si>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</si>
  <si>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</si>
  <si>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</si>
  <si>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</si>
  <si>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</si>
  <si>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</si>
  <si>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</si>
  <si>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</si>
  <si>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</si>
  <si>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</si>
  <si>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</si>
  <si>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</si>
  <si>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</si>
  <si>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</si>
  <si>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</si>
  <si>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</si>
  <si>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</si>
  <si>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</si>
  <si>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</si>
  <si>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</si>
  <si>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</si>
  <si>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</si>
  <si>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</si>
  <si>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</si>
  <si>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</si>
  <si>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</si>
  <si>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</si>
  <si>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</si>
  <si>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</si>
  <si>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</si>
  <si>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</si>
  <si>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</si>
  <si>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</si>
  <si>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</si>
  <si>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</si>
  <si>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</si>
  <si>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</si>
  <si>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</si>
  <si>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</si>
  <si>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</si>
  <si>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</si>
  <si>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</si>
  <si>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</si>
  <si>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</si>
  <si>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</si>
  <si>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</si>
  <si>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</si>
  <si>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</si>
  <si>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</si>
  <si>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</si>
  <si>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</si>
  <si>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</si>
  <si>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</si>
  <si>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</si>
  <si>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</si>
  <si>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</si>
  <si>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</si>
  <si>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</si>
  <si>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</si>
  <si>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</si>
  <si>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</si>
  <si>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</si>
  <si>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</si>
  <si>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</si>
  <si>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</si>
  <si>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</si>
  <si>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</si>
  <si>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</si>
  <si>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</si>
  <si>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</si>
  <si>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</si>
  <si>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</si>
  <si>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</si>
  <si>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</si>
  <si>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</si>
  <si>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</si>
  <si>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</si>
  <si>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</si>
  <si>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</si>
  <si>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</si>
  <si>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</si>
  <si>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</si>
  <si>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</si>
  <si>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</si>
  <si>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</si>
  <si>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</si>
  <si>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</si>
  <si>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</si>
  <si>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</si>
  <si>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</si>
  <si>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</si>
  <si>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</si>
  <si>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</si>
  <si>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</si>
  <si>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</si>
  <si>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</si>
  <si>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</si>
  <si>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</si>
  <si>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</si>
  <si>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</si>
  <si>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</si>
  <si>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</si>
  <si>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</si>
  <si>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</si>
  <si>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</si>
  <si>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</si>
  <si>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</si>
  <si>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</si>
  <si>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</si>
  <si>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</si>
  <si>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</si>
  <si>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</si>
  <si>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</si>
  <si>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</si>
  <si>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</si>
  <si>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</si>
  <si>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</si>
  <si>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</si>
  <si>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</si>
  <si>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</si>
  <si>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</si>
  <si>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</si>
  <si>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</si>
  <si>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</si>
  <si>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</si>
  <si>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</si>
  <si>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</si>
  <si>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</si>
  <si>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</si>
  <si>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</si>
  <si>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</si>
  <si>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</si>
  <si>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</si>
  <si>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</si>
  <si>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</si>
  <si>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</si>
  <si>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</si>
  <si>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</si>
  <si>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</si>
  <si>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</si>
  <si>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</si>
  <si>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</si>
  <si>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</si>
  <si>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</si>
  <si>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</si>
  <si>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</si>
  <si>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</si>
  <si>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</si>
  <si>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</si>
  <si>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</si>
  <si>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</si>
  <si>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</si>
  <si>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</si>
  <si>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</si>
  <si>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</si>
  <si>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</si>
  <si>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</si>
  <si>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</si>
  <si>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</si>
  <si>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</si>
  <si>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</si>
  <si>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</si>
  <si>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</si>
  <si>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</si>
  <si>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</si>
  <si>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</si>
  <si>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</si>
  <si>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</si>
  <si>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</si>
  <si>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</si>
  <si>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</si>
  <si>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</si>
  <si>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</si>
  <si>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</si>
  <si>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</si>
  <si>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</si>
  <si>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</si>
  <si>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</si>
  <si>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</si>
  <si>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</si>
  <si>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</si>
  <si>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</si>
  <si>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</si>
  <si>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</si>
  <si>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</si>
  <si>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</si>
  <si>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</si>
  <si>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</si>
  <si>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</si>
  <si>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</si>
  <si>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</si>
  <si>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</si>
  <si>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</si>
  <si>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</si>
  <si>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</si>
  <si>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</si>
  <si>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</si>
  <si>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</si>
  <si>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</si>
  <si>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</si>
  <si>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</si>
  <si>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</si>
  <si>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</si>
  <si>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</si>
  <si>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</si>
  <si>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</si>
  <si>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</si>
  <si>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</si>
  <si>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</si>
  <si>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</si>
  <si>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</si>
  <si>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</si>
  <si>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</si>
  <si>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</si>
  <si>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</si>
  <si>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</si>
  <si>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</si>
  <si>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</si>
  <si>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</si>
  <si>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</si>
  <si>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</si>
  <si>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</si>
  <si>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</si>
  <si>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</si>
  <si>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</si>
  <si>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</si>
  <si>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</si>
  <si>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</si>
  <si>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</si>
  <si>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</si>
  <si>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</si>
  <si>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</si>
  <si>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</si>
  <si>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</si>
  <si>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</si>
  <si>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</si>
  <si>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</si>
  <si>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</si>
  <si>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</si>
  <si>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</si>
  <si>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</si>
  <si>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</si>
  <si>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</si>
  <si>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</si>
  <si>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</si>
  <si>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</si>
  <si>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</si>
  <si>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</si>
  <si>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</si>
  <si>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</si>
  <si>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</si>
  <si>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</si>
  <si>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</si>
  <si>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</si>
  <si>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</si>
  <si>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</si>
  <si>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</si>
  <si>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</si>
  <si>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</si>
  <si>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</si>
  <si>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</si>
  <si>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</si>
  <si>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</si>
  <si>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</si>
  <si>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</si>
  <si>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</si>
  <si>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</si>
  <si>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</si>
  <si>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</si>
  <si>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</si>
  <si>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</si>
  <si>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</si>
  <si>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</si>
  <si>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</si>
  <si>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</si>
  <si>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</si>
  <si>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</si>
  <si>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</si>
  <si>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</si>
  <si>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</si>
  <si>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</si>
  <si>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</si>
  <si>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</si>
  <si>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</si>
  <si>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</si>
  <si>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</si>
  <si>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</si>
  <si>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</si>
  <si>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</si>
  <si>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</si>
  <si>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</si>
  <si>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</si>
  <si>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</si>
  <si>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</si>
  <si>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</si>
  <si>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</si>
  <si>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</si>
  <si>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</si>
  <si>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</si>
  <si>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</si>
  <si>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</si>
  <si>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</si>
  <si>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</si>
  <si>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</si>
  <si>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</si>
  <si>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</si>
  <si>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</si>
  <si>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</si>
  <si>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</si>
  <si>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</si>
  <si>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</si>
  <si>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</si>
  <si>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</si>
  <si>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</si>
  <si>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</si>
  <si>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</si>
  <si>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</si>
  <si>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</si>
  <si>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</si>
  <si>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</si>
  <si>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</si>
  <si>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</si>
  <si>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</si>
  <si>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</si>
  <si>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</si>
  <si>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</si>
  <si>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</si>
  <si>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</si>
  <si>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</si>
  <si>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</si>
  <si>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</si>
  <si>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</si>
  <si>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</si>
  <si>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</si>
  <si>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</si>
  <si>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</si>
  <si>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</si>
  <si>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</si>
  <si>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</si>
  <si>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</si>
  <si>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</si>
  <si>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</si>
  <si>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</si>
  <si>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</si>
  <si>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</si>
  <si>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</si>
  <si>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</si>
  <si>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</si>
  <si>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</si>
  <si>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</si>
  <si>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</si>
  <si>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</si>
  <si>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</si>
  <si>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</si>
  <si>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</si>
  <si>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</si>
  <si>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</si>
  <si>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</si>
  <si>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</si>
  <si>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</si>
  <si>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</si>
  <si>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</si>
  <si>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</si>
  <si>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</si>
  <si>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</si>
  <si>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</si>
  <si>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</si>
  <si>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</si>
  <si>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</si>
  <si>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</si>
  <si>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</si>
  <si>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</si>
  <si>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</si>
  <si>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</si>
  <si>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</si>
  <si>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</si>
  <si>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</si>
  <si>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</si>
  <si>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</si>
  <si>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</si>
  <si>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</si>
  <si>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</si>
  <si>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</si>
  <si>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</si>
  <si>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</si>
  <si>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</si>
  <si>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</si>
  <si>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</si>
  <si>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</si>
  <si>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</si>
  <si>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</si>
  <si>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</si>
  <si>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</si>
  <si>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</si>
  <si>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</si>
  <si>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</si>
  <si>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</si>
  <si>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</si>
  <si>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</si>
  <si>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</si>
  <si>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</si>
  <si>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</si>
  <si>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</si>
  <si>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</si>
  <si>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</si>
  <si>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</si>
  <si>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</si>
  <si>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</si>
  <si>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</si>
  <si>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</si>
  <si>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</si>
  <si>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</si>
  <si>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</si>
  <si>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</si>
  <si>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</si>
  <si>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</si>
  <si>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</si>
  <si>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</si>
  <si>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</si>
  <si>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</si>
  <si>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</si>
  <si>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</si>
  <si>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</si>
  <si>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</si>
  <si>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</si>
  <si>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</si>
  <si>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</si>
  <si>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</si>
  <si>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</si>
  <si>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</si>
  <si>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</si>
  <si>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</si>
  <si>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</si>
  <si>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</si>
  <si>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</si>
  <si>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</si>
  <si>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</si>
  <si>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</si>
  <si>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</si>
  <si>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</si>
  <si>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</si>
  <si>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</si>
  <si>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</si>
  <si>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</si>
  <si>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</si>
  <si>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</si>
  <si>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</si>
  <si>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</si>
  <si>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</si>
  <si>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</si>
  <si>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</si>
  <si>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</si>
  <si>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</si>
  <si>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</si>
  <si>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</si>
  <si>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</si>
  <si>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</si>
  <si>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</si>
  <si>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</si>
  <si>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</si>
  <si>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</si>
  <si>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</si>
  <si>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</si>
  <si>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</si>
  <si>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</si>
  <si>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</si>
  <si>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</si>
  <si>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</si>
  <si>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</si>
  <si>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</si>
  <si>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</si>
  <si>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</si>
  <si>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</si>
  <si>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</si>
  <si>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</si>
  <si>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</si>
  <si>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</si>
  <si>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</si>
  <si>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</si>
  <si>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</si>
  <si>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</si>
  <si>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</si>
  <si>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</si>
  <si>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</si>
  <si>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</si>
  <si>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</si>
  <si>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</si>
  <si>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</si>
  <si>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</si>
  <si>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</si>
  <si>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</si>
  <si>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</si>
  <si>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</si>
  <si>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</si>
  <si>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</si>
  <si>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</si>
  <si>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</si>
  <si>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</si>
  <si>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</si>
  <si>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</si>
  <si>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</si>
  <si>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</si>
  <si>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</si>
  <si>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</si>
  <si>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</si>
  <si>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</si>
  <si>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</si>
  <si>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</si>
  <si>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</si>
  <si>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</si>
  <si>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</si>
  <si>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</si>
  <si>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</si>
  <si>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</si>
  <si>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</si>
  <si>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</si>
  <si>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</si>
  <si>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</si>
  <si>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</si>
  <si>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</si>
  <si>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</si>
  <si>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</si>
  <si>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</si>
  <si>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</si>
  <si>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</si>
  <si>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</si>
  <si>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</si>
  <si>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</si>
  <si>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</si>
  <si>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</si>
  <si>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</si>
  <si>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</si>
  <si>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</si>
  <si>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</si>
  <si>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</si>
  <si>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</si>
  <si>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</si>
  <si>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</si>
  <si>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</si>
  <si>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</si>
  <si>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</si>
  <si>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</si>
  <si>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</si>
  <si>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</si>
  <si>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</si>
  <si>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</si>
  <si>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</si>
  <si>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</si>
  <si>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</si>
  <si>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</si>
  <si>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</si>
  <si>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</si>
  <si>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</si>
  <si>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</si>
  <si>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</si>
  <si>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</si>
  <si>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</si>
  <si>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</si>
  <si>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</si>
  <si>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</si>
  <si>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</si>
  <si>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</si>
  <si>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</si>
  <si>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</si>
  <si>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</si>
  <si>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</si>
  <si>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</si>
  <si>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</si>
  <si>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</si>
  <si>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</si>
  <si>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</si>
  <si>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</si>
  <si>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</si>
  <si>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</si>
  <si>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</si>
  <si>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</si>
  <si>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</si>
  <si>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</si>
  <si>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</si>
  <si>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</si>
  <si>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</si>
  <si>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</si>
  <si>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</si>
  <si>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</si>
  <si>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</si>
  <si>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</si>
  <si>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</si>
  <si>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</si>
  <si>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</si>
  <si>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</si>
  <si>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</si>
  <si>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</si>
  <si>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</si>
  <si>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</si>
  <si>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</si>
  <si>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</si>
  <si>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</si>
  <si>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</si>
  <si>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</si>
  <si>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</si>
  <si>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</si>
  <si>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</si>
  <si>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</si>
  <si>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</si>
  <si>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</si>
  <si>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</si>
  <si>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</si>
  <si>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</si>
  <si>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</si>
  <si>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</si>
  <si>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</si>
  <si>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</si>
  <si>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</si>
  <si>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</si>
  <si>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</si>
  <si>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</si>
  <si>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</si>
  <si>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</si>
  <si>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</si>
  <si>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</si>
  <si>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</si>
  <si>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</si>
  <si>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</si>
  <si>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</si>
  <si>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</si>
  <si>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</si>
  <si>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</si>
  <si>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</si>
  <si>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</si>
  <si>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</si>
  <si>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</si>
  <si>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</si>
  <si>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</si>
  <si>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</si>
  <si>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</si>
  <si>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</si>
  <si>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</si>
  <si>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</si>
  <si>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</si>
  <si>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</si>
  <si>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</si>
  <si>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</si>
  <si>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</si>
  <si>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</si>
  <si>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</si>
  <si>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</si>
  <si>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</si>
  <si>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</si>
  <si>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</si>
  <si>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</si>
  <si>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</si>
  <si>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</si>
  <si>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</si>
  <si>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</si>
  <si>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</si>
  <si>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</si>
  <si>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</si>
  <si>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</si>
  <si>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</si>
  <si>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</si>
  <si>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</si>
  <si>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</si>
  <si>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</si>
  <si>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</si>
  <si>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</si>
  <si>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</si>
  <si>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</si>
  <si>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</si>
  <si>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</si>
  <si>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</si>
  <si>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</si>
  <si>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</si>
  <si>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</si>
  <si>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</si>
  <si>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</si>
  <si>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</si>
  <si>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</si>
  <si>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</si>
  <si>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</si>
  <si>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</si>
  <si>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</si>
  <si>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</si>
  <si>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</si>
  <si>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</si>
  <si>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</si>
  <si>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</si>
  <si>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</si>
  <si>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</si>
  <si>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</si>
  <si>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</si>
  <si>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</si>
  <si>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</si>
  <si>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</si>
  <si>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</si>
  <si>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</si>
  <si>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</si>
  <si>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</si>
  <si>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</si>
  <si>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</si>
  <si>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</si>
  <si>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</si>
  <si>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</si>
  <si>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</si>
  <si>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</si>
  <si>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</si>
  <si>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</si>
  <si>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</si>
  <si>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</si>
  <si>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</si>
  <si>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</si>
  <si>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</si>
  <si>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</si>
  <si>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</si>
  <si>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</si>
  <si>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</si>
  <si>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</si>
  <si>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</si>
  <si>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</si>
  <si>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</si>
  <si>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</si>
  <si>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</si>
  <si>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</si>
  <si>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</si>
  <si>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</si>
  <si>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</si>
  <si>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</si>
  <si>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</si>
  <si>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</si>
  <si>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</si>
  <si>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</si>
  <si>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</si>
  <si>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</si>
  <si>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</si>
  <si>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</si>
  <si>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</si>
  <si>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</si>
  <si>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</si>
  <si>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</si>
  <si>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</si>
  <si>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</si>
  <si>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</si>
  <si>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</si>
  <si>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</si>
  <si>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</si>
  <si>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</si>
  <si>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</si>
  <si>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</si>
  <si>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</si>
  <si>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</si>
  <si>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</si>
  <si>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</si>
  <si>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</si>
  <si>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</si>
  <si>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</si>
  <si>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</si>
  <si>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</si>
  <si>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</si>
  <si>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</si>
  <si>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</si>
  <si>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</si>
  <si>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</si>
  <si>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</si>
  <si>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</si>
  <si>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</si>
  <si>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</si>
  <si>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</si>
  <si>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</si>
  <si>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</si>
  <si>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</si>
  <si>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</si>
  <si>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</si>
  <si>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</si>
  <si>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</si>
  <si>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</si>
  <si>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</si>
  <si>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</si>
  <si>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</si>
  <si>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</si>
  <si>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</si>
  <si>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</si>
  <si>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</si>
  <si>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</si>
  <si>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</si>
  <si>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</si>
  <si>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</si>
  <si>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</si>
  <si>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</si>
  <si>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</si>
  <si>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</si>
  <si>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</si>
  <si>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</si>
  <si>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</si>
  <si>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</si>
  <si>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</si>
  <si>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</si>
  <si>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</si>
  <si>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</si>
  <si>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</si>
  <si>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</si>
  <si>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</si>
  <si>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</si>
  <si>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</si>
  <si>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</si>
  <si>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</si>
  <si>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</si>
  <si>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</si>
  <si>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</si>
  <si>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</si>
  <si>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</si>
  <si>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</si>
  <si>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</si>
  <si>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</si>
  <si>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</si>
  <si>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</si>
  <si>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</si>
  <si>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</si>
  <si>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</si>
  <si>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</si>
  <si>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</si>
  <si>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</si>
  <si>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</si>
  <si>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</si>
  <si>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</si>
  <si>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</si>
  <si>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</si>
  <si>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</si>
  <si>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</si>
  <si>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</si>
  <si>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</si>
  <si>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</si>
  <si>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</si>
  <si>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</si>
  <si>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</si>
  <si>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</si>
  <si>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</si>
  <si>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</si>
  <si>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</si>
  <si>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</si>
  <si>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</si>
  <si>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</si>
  <si>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</si>
  <si>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</si>
  <si>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</si>
  <si>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</si>
  <si>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</si>
  <si>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</si>
  <si>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</si>
  <si>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</si>
  <si>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</si>
  <si>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</si>
  <si>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</si>
  <si>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</si>
  <si>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</si>
  <si>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</si>
  <si>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</si>
  <si>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</si>
  <si>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</si>
  <si>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</si>
  <si>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</si>
  <si>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</si>
  <si>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</si>
  <si>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</si>
  <si>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</si>
  <si>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</si>
  <si>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</si>
  <si>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</si>
  <si>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</si>
  <si>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</si>
  <si>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</si>
  <si>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</si>
  <si>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</si>
  <si>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</si>
  <si>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</si>
  <si>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</si>
  <si>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</si>
  <si>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</si>
  <si>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</si>
  <si>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</si>
  <si>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</si>
  <si>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</si>
  <si>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</si>
  <si>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</si>
  <si>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</si>
  <si>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</si>
  <si>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</si>
  <si>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</si>
  <si>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</si>
  <si>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</si>
  <si>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</si>
  <si>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</si>
  <si>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</si>
  <si>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</si>
  <si>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</si>
  <si>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</si>
  <si>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</si>
  <si>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</si>
  <si>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</si>
  <si>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</si>
  <si>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</si>
  <si>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</si>
  <si>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</si>
  <si>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</si>
  <si>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</si>
  <si>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</si>
  <si>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</si>
  <si>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</si>
  <si>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</si>
  <si>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</si>
  <si>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</si>
  <si>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</si>
  <si>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</si>
  <si>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</si>
  <si>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</si>
  <si>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</si>
  <si>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</si>
  <si>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</si>
  <si>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</si>
  <si>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</si>
  <si>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</si>
  <si>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</si>
  <si>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</si>
  <si>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</si>
  <si>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</si>
  <si>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</si>
  <si>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</si>
  <si>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</si>
  <si>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</si>
  <si>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</si>
  <si>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</si>
  <si>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</si>
  <si>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</si>
  <si>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</si>
  <si>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</si>
  <si>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</si>
  <si>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</si>
  <si>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</si>
  <si>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</si>
  <si>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</si>
  <si>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</si>
  <si>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</si>
  <si>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</si>
  <si>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</si>
  <si>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</si>
  <si>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</si>
  <si>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</si>
  <si>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</si>
  <si>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</si>
  <si>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</si>
  <si>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</si>
  <si>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</si>
  <si>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</si>
  <si>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</si>
  <si>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</si>
  <si>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</si>
  <si>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</si>
  <si>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</si>
  <si>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</si>
  <si>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</si>
  <si>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</si>
  <si>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</si>
  <si>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</si>
  <si>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</si>
  <si>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</si>
  <si>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</si>
  <si>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</si>
  <si>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</si>
  <si>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</si>
  <si>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</si>
  <si>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</si>
  <si>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</si>
  <si>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</si>
  <si>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</si>
  <si>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</si>
  <si>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</si>
  <si>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</si>
  <si>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</si>
  <si>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</si>
  <si>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</si>
  <si>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</si>
  <si>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</si>
  <si>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</si>
  <si>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</si>
  <si>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</si>
  <si>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</si>
  <si>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</si>
  <si>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</si>
  <si>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</si>
  <si>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</si>
  <si>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</si>
  <si>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</si>
  <si>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</si>
  <si>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</si>
  <si>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</si>
  <si>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</si>
  <si>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</si>
  <si>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</si>
  <si>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</si>
  <si>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</si>
  <si>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</si>
  <si>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</si>
  <si>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</si>
  <si>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</si>
  <si>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</si>
  <si>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</si>
  <si>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</si>
  <si>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</si>
  <si>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</si>
  <si>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</si>
  <si>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</si>
  <si>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</si>
  <si>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</si>
  <si>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</si>
  <si>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</si>
  <si>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</si>
  <si>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</si>
  <si>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</si>
  <si>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</si>
  <si>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</si>
  <si>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</si>
  <si>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</si>
  <si>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</si>
  <si>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</si>
  <si>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</si>
  <si>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</si>
  <si>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</si>
  <si>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</si>
  <si>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</si>
  <si>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</si>
  <si>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</si>
  <si>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</si>
  <si>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</si>
  <si>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</si>
  <si>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</si>
  <si>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</si>
  <si>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</si>
  <si>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</si>
  <si>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</si>
  <si>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</si>
  <si>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</si>
  <si>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</si>
  <si>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</si>
  <si>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</si>
  <si>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</si>
  <si>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</si>
  <si>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</si>
  <si>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</si>
  <si>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</si>
  <si>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</si>
  <si>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</si>
  <si>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</si>
  <si>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</si>
  <si>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</si>
  <si>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</si>
  <si>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</si>
  <si>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</si>
  <si>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</si>
  <si>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</si>
  <si>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</si>
  <si>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</si>
  <si>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</si>
  <si>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</si>
  <si>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</si>
  <si>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</si>
  <si>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</si>
  <si>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</si>
  <si>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</si>
  <si>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</si>
  <si>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</si>
  <si>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</si>
  <si>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</si>
  <si>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</si>
  <si>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</si>
  <si>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</si>
  <si>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</si>
  <si>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</si>
  <si>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</si>
  <si>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</si>
  <si>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</si>
  <si>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</si>
  <si>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</si>
  <si>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</si>
  <si>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</si>
  <si>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</si>
  <si>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</si>
  <si>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</si>
  <si>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</si>
  <si>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</si>
  <si>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</si>
  <si>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</si>
  <si>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</si>
  <si>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</si>
  <si>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</si>
  <si>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</si>
  <si>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</si>
  <si>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</si>
  <si>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</si>
  <si>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</si>
  <si>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</si>
  <si>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</si>
  <si>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</si>
  <si>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</si>
  <si>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</si>
  <si>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</si>
  <si>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</si>
  <si>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</si>
  <si>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</si>
  <si>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</si>
  <si>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</si>
  <si>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</si>
  <si>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</si>
  <si>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</si>
  <si>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</si>
  <si>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</si>
  <si>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</si>
  <si>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</si>
  <si>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</si>
  <si>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</si>
  <si>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</si>
  <si>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</si>
  <si>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</si>
  <si>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</si>
  <si>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</si>
  <si>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</si>
  <si>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</si>
  <si>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</si>
  <si>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</si>
  <si>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</si>
  <si>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</si>
  <si>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</si>
  <si>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</si>
  <si>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</si>
  <si>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</si>
  <si>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</si>
  <si>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</si>
  <si>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</si>
  <si>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</si>
  <si>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</si>
  <si>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</si>
  <si>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</si>
  <si>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</si>
  <si>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</si>
  <si>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</si>
  <si>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</si>
  <si>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</si>
  <si>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</si>
  <si>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</si>
  <si>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</si>
  <si>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</si>
  <si>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</si>
  <si>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</si>
  <si>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</si>
  <si>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</si>
  <si>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</si>
  <si>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</si>
  <si>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</si>
  <si>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</si>
  <si>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</si>
  <si>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</si>
  <si>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</si>
  <si>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</si>
  <si>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</si>
  <si>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</si>
  <si>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</si>
  <si>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</si>
  <si>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</si>
  <si>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</si>
  <si>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</si>
  <si>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</si>
  <si>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</si>
  <si>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</si>
  <si>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</si>
  <si>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</si>
  <si>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</si>
  <si>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</si>
  <si>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</si>
  <si>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</si>
  <si>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</si>
  <si>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</si>
  <si>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</si>
  <si>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</si>
  <si>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</si>
  <si>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</si>
  <si>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</si>
  <si>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</si>
  <si>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</si>
  <si>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</si>
  <si>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</si>
  <si>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</si>
  <si>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</si>
  <si>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</si>
  <si>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</si>
  <si>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</si>
  <si>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</si>
  <si>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</si>
  <si>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</si>
  <si>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</si>
  <si>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</si>
  <si>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</si>
  <si>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</si>
  <si>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</si>
  <si>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</si>
  <si>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</si>
  <si>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</si>
  <si>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</si>
  <si>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</si>
  <si>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</si>
  <si>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</si>
  <si>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</si>
  <si>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</si>
  <si>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</si>
  <si>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</si>
  <si>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</si>
  <si>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</si>
  <si>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</si>
  <si>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</si>
  <si>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</si>
  <si>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</si>
  <si>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</si>
  <si>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</si>
  <si>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</si>
  <si>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</si>
  <si>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</si>
  <si>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</si>
  <si>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</si>
  <si>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</si>
  <si>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</si>
  <si>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</si>
  <si>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</si>
  <si>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</si>
  <si>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</si>
  <si>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</si>
  <si>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</si>
  <si>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</si>
  <si>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</si>
  <si>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</si>
  <si>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</si>
  <si>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</si>
  <si>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</si>
  <si>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</si>
  <si>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</si>
  <si>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</si>
  <si>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</si>
  <si>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</si>
  <si>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</si>
  <si>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</si>
  <si>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</si>
  <si>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</si>
  <si>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</si>
  <si>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</si>
  <si>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</si>
  <si>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</si>
  <si>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</si>
  <si>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</si>
  <si>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</si>
  <si>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</si>
  <si>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</si>
  <si>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</si>
  <si>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</si>
  <si>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</si>
  <si>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</si>
  <si>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</si>
  <si>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</si>
  <si>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</si>
  <si>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</si>
  <si>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</si>
  <si>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</si>
  <si>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</si>
  <si>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</si>
  <si>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</si>
  <si>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</si>
  <si>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</si>
  <si>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</si>
  <si>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</si>
  <si>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</si>
  <si>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</si>
  <si>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</si>
  <si>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</si>
  <si>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</si>
  <si>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</si>
  <si>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</si>
  <si>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</si>
  <si>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</si>
  <si>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</si>
  <si>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</si>
  <si>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</si>
  <si>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</si>
  <si>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</si>
  <si>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</si>
  <si>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</si>
  <si>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</si>
  <si>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</si>
  <si>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</si>
  <si>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</si>
  <si>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</si>
  <si>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</si>
  <si>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</si>
  <si>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</si>
  <si>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</si>
  <si>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</si>
  <si>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</si>
  <si>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</si>
  <si>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</si>
  <si>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</si>
  <si>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</si>
  <si>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</si>
  <si>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</si>
  <si>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</si>
  <si>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</si>
  <si>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</si>
  <si>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</si>
  <si>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</si>
  <si>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</si>
  <si>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</si>
  <si>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</si>
  <si>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</si>
  <si>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</si>
  <si>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</si>
  <si>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</si>
  <si>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</si>
  <si>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</si>
  <si>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</si>
  <si>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</si>
  <si>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</si>
  <si>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</si>
  <si>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</si>
  <si>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</si>
  <si>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</si>
  <si>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</si>
  <si>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</si>
  <si>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</si>
  <si>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</si>
  <si>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</si>
  <si>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</si>
  <si>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</si>
  <si>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</si>
  <si>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</si>
  <si>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</si>
  <si>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</si>
  <si>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</si>
  <si>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</si>
  <si>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</si>
  <si>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</si>
  <si>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</si>
  <si>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</si>
  <si>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</si>
  <si>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</si>
  <si>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</si>
  <si>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</si>
  <si>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</si>
  <si>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</si>
  <si>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</si>
  <si>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</si>
  <si>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</si>
  <si>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</si>
  <si>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</si>
  <si>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</si>
  <si>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</si>
  <si>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</si>
  <si>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</si>
  <si>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</si>
  <si>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</si>
  <si>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</si>
  <si>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</si>
  <si>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</si>
  <si>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</si>
  <si>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</si>
  <si>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</si>
  <si>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</si>
  <si>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</si>
  <si>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</si>
  <si>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</si>
  <si>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</si>
  <si>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</si>
  <si>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</si>
  <si>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</si>
  <si>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</si>
  <si>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</si>
  <si>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</si>
  <si>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</si>
  <si>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</si>
  <si>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</si>
  <si>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</si>
  <si>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</si>
  <si>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</si>
  <si>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</si>
  <si>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</si>
  <si>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</si>
  <si>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</si>
  <si>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</si>
  <si>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</si>
  <si>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</si>
  <si>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</si>
  <si>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</si>
  <si>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</si>
  <si>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</si>
  <si>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</si>
  <si>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</si>
  <si>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</si>
  <si>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</si>
  <si>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</si>
  <si>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</si>
  <si>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</si>
  <si>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</si>
  <si>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</si>
  <si>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</si>
  <si>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</si>
  <si>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</si>
  <si>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</si>
  <si>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</si>
  <si>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</si>
  <si>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</si>
  <si>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</si>
  <si>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</si>
  <si>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</si>
  <si>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</si>
  <si>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</si>
  <si>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</si>
  <si>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</si>
  <si>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</si>
  <si>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</si>
  <si>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</si>
  <si>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</si>
  <si>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</si>
  <si>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</si>
  <si>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</si>
  <si>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</si>
  <si>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</si>
  <si>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</si>
  <si>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</si>
  <si>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</si>
  <si>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</si>
  <si>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</si>
  <si>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</si>
  <si>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</si>
  <si>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</si>
  <si>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</si>
  <si>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</si>
  <si>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</si>
  <si>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</si>
  <si>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</si>
  <si>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</si>
  <si>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</si>
  <si>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</si>
  <si>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</si>
  <si>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</si>
  <si>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</si>
  <si>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</si>
  <si>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</si>
  <si>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</si>
  <si>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</si>
  <si>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</si>
  <si>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</si>
  <si>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</si>
  <si>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</si>
  <si>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</si>
  <si>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</si>
  <si>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</si>
  <si>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</si>
  <si>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</si>
  <si>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</si>
  <si>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</si>
  <si>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</si>
  <si>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</si>
  <si>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</si>
  <si>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</si>
  <si>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</si>
  <si>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</si>
  <si>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</si>
  <si>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</si>
  <si>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</si>
  <si>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</si>
  <si>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</si>
  <si>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</si>
  <si>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</si>
  <si>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</si>
  <si>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</si>
  <si>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</si>
  <si>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</si>
  <si>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</si>
  <si>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</si>
  <si>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</si>
  <si>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</si>
  <si>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</si>
  <si>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</si>
  <si>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</si>
  <si>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</si>
  <si>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</si>
  <si>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</si>
  <si>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</si>
  <si>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</si>
  <si>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</si>
  <si>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</si>
  <si>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</si>
  <si>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</si>
  <si>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</si>
  <si>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</si>
  <si>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</si>
  <si>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</si>
  <si>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</si>
  <si>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</si>
  <si>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</si>
  <si>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</si>
  <si>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</si>
  <si>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</si>
  <si>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</si>
  <si>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</si>
  <si>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</si>
  <si>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</si>
  <si>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</si>
  <si>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</si>
  <si>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</si>
  <si>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</si>
  <si>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</si>
  <si>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</si>
  <si>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</si>
  <si>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</si>
  <si>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</si>
  <si>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</si>
  <si>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</si>
  <si>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</si>
  <si>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</si>
  <si>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</si>
  <si>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</si>
  <si>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</si>
  <si>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</si>
  <si>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</si>
  <si>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</si>
  <si>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</si>
  <si>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</si>
  <si>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</si>
  <si>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</si>
  <si>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</si>
  <si>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</si>
  <si>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</si>
  <si>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</si>
  <si>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</si>
  <si>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</si>
  <si>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</si>
  <si>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</si>
  <si>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</si>
  <si>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</si>
  <si>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</si>
  <si>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</si>
  <si>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</si>
  <si>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</si>
  <si>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</si>
  <si>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</si>
  <si>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</si>
  <si>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</si>
  <si>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</si>
  <si>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</si>
  <si>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</si>
  <si>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</si>
  <si>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</si>
  <si>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</si>
  <si>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</si>
  <si>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</si>
  <si>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</si>
  <si>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</si>
  <si>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</si>
  <si>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</si>
  <si>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</si>
  <si>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</si>
  <si>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</si>
  <si>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</si>
  <si>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</si>
  <si>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</si>
  <si>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</si>
  <si>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</si>
  <si>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</si>
  <si>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</si>
  <si>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</si>
  <si>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</si>
  <si>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</si>
  <si>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</si>
  <si>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</si>
  <si>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</si>
  <si>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</si>
  <si>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</si>
  <si>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</si>
  <si>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</si>
  <si>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</si>
  <si>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</si>
  <si>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</si>
  <si>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</si>
  <si>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</si>
  <si>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</si>
  <si>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</si>
  <si>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</si>
  <si>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</si>
  <si>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</si>
  <si>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</si>
  <si>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</si>
  <si>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</si>
  <si>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</si>
  <si>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</si>
  <si>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</si>
  <si>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</si>
  <si>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</si>
  <si>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</si>
  <si>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</si>
  <si>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</si>
  <si>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</si>
  <si>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</si>
  <si>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</si>
  <si>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</si>
  <si>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</si>
  <si>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</si>
  <si>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</si>
  <si>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</si>
  <si>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</si>
  <si>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</si>
  <si>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</si>
  <si>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</si>
  <si>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</si>
  <si>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</si>
  <si>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</si>
  <si>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</si>
  <si>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</si>
  <si>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</si>
  <si>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</si>
  <si>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</si>
  <si>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</si>
  <si>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</si>
  <si>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</si>
  <si>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</si>
  <si>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</si>
  <si>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</si>
  <si>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</si>
  <si>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</si>
  <si>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</si>
  <si>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</si>
  <si>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</si>
  <si>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</si>
  <si>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</si>
  <si>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</si>
  <si>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</si>
  <si>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</si>
  <si>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</si>
  <si>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</si>
  <si>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</si>
  <si>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</si>
  <si>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</si>
  <si>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</si>
  <si>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</si>
  <si>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</si>
  <si>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</si>
  <si>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</si>
  <si>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</si>
  <si>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</si>
  <si>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</si>
  <si>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</si>
  <si>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</si>
  <si>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</si>
  <si>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</si>
  <si>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</si>
  <si>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</si>
  <si>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</si>
  <si>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</si>
  <si>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</si>
  <si>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</si>
  <si>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</si>
  <si>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</si>
  <si>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</si>
  <si>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</si>
  <si>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</si>
  <si>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</si>
  <si>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</si>
  <si>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</si>
  <si>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</si>
  <si>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</si>
  <si>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</si>
  <si>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</si>
  <si>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</si>
  <si>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</si>
  <si>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</si>
  <si>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</si>
  <si>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</si>
  <si>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</si>
  <si>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</si>
  <si>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</si>
  <si>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</si>
  <si>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</si>
  <si>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</si>
  <si>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</si>
  <si>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</si>
  <si>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</si>
  <si>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</si>
  <si>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</si>
  <si>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</si>
  <si>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</si>
  <si>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</si>
  <si>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</si>
  <si>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</si>
  <si>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</si>
  <si>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</si>
  <si>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</si>
  <si>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</si>
  <si>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</si>
  <si>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</si>
  <si>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</si>
  <si>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</si>
  <si>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</si>
  <si>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</si>
  <si>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</si>
  <si>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</si>
  <si>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</si>
  <si>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</si>
  <si>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</si>
  <si>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</si>
  <si>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</si>
  <si>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</si>
  <si>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</si>
  <si>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</si>
  <si>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</si>
  <si>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</si>
  <si>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</si>
  <si>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</si>
  <si>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</si>
  <si>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</si>
  <si>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</si>
  <si>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</si>
  <si>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</si>
  <si>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</si>
  <si>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</si>
  <si>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</si>
  <si>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</si>
  <si>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</si>
  <si>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</si>
  <si>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</si>
  <si>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</si>
  <si>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</si>
  <si>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</si>
  <si>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</si>
  <si>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</si>
  <si>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</si>
  <si>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</si>
  <si>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</si>
  <si>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</si>
  <si>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</si>
  <si>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</si>
  <si>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</si>
  <si>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</si>
  <si>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</si>
  <si>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</si>
  <si>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</si>
  <si>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</si>
  <si>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</si>
  <si>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</si>
  <si>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</si>
  <si>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</si>
  <si>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</si>
  <si>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</si>
  <si>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</si>
  <si>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</si>
  <si>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</si>
  <si>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</si>
  <si>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</si>
  <si>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</si>
  <si>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</si>
  <si>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</si>
  <si>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</si>
  <si>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</si>
  <si>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</si>
  <si>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</si>
  <si>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</si>
  <si>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</si>
  <si>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</si>
  <si>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</si>
  <si>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</si>
  <si>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</si>
  <si>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</si>
  <si>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</si>
  <si>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</si>
  <si>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</si>
  <si>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</si>
  <si>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</si>
  <si>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</si>
  <si>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</si>
  <si>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</si>
  <si>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</si>
  <si>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</si>
  <si>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</si>
  <si>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</si>
  <si>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</si>
  <si>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</si>
  <si>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</si>
  <si>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</si>
  <si>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</si>
  <si>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</si>
  <si>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</si>
  <si>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</si>
  <si>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</si>
  <si>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</si>
  <si>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</si>
  <si>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</si>
  <si>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</si>
  <si>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</si>
  <si>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</si>
  <si>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</si>
  <si>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</si>
  <si>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</si>
  <si>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</si>
  <si>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</si>
  <si>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</si>
  <si>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</si>
  <si>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</si>
  <si>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</si>
  <si>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</si>
  <si>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</si>
  <si>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</si>
  <si>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</si>
  <si>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</si>
  <si>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</si>
  <si>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</si>
  <si>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</si>
  <si>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</si>
  <si>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</si>
  <si>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</si>
  <si>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</si>
  <si>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</si>
  <si>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</si>
  <si>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</si>
  <si>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</si>
  <si>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</si>
  <si>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</si>
  <si>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</si>
  <si>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</si>
  <si>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</si>
  <si>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</si>
  <si>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</si>
  <si>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</si>
  <si>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</si>
  <si>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</si>
  <si>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</si>
  <si>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</si>
  <si>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</si>
  <si>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</si>
  <si>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</si>
  <si>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</si>
  <si>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</si>
  <si>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</si>
  <si>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</si>
  <si>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</si>
  <si>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</si>
  <si>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</si>
  <si>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</si>
  <si>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</si>
  <si>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</si>
  <si>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</si>
  <si>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</si>
  <si>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</si>
  <si>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</si>
  <si>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</si>
  <si>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</si>
  <si>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</si>
  <si>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</si>
  <si>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</si>
  <si>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</si>
  <si>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</si>
  <si>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</si>
  <si>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</si>
  <si>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</si>
  <si>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</si>
  <si>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</si>
  <si>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</si>
  <si>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</si>
  <si>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</si>
  <si>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</si>
  <si>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</si>
  <si>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</si>
  <si>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</si>
  <si>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</si>
  <si>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</si>
  <si>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</si>
  <si>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</si>
  <si>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</si>
  <si>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</si>
  <si>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</si>
  <si>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</si>
  <si>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</si>
  <si>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</si>
  <si>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</si>
  <si>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</si>
  <si>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</si>
  <si>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</si>
  <si>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</si>
  <si>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</si>
  <si>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</si>
  <si>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</si>
  <si>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</si>
  <si>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</si>
  <si>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</si>
  <si>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</si>
  <si>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</si>
  <si>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</si>
  <si>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</si>
  <si>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</si>
  <si>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</si>
  <si>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</si>
  <si>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</si>
  <si>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</si>
  <si>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</si>
  <si>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</si>
  <si>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</si>
  <si>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</si>
  <si>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</si>
  <si>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</si>
  <si>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</si>
  <si>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</si>
  <si>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</si>
  <si>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</si>
  <si>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</si>
  <si>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</si>
  <si>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</si>
  <si>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</si>
  <si>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</si>
  <si>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</si>
  <si>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</si>
  <si>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</si>
  <si>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</si>
  <si>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</si>
  <si>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</si>
  <si>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</si>
  <si>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</si>
  <si>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</si>
  <si>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</si>
  <si>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</si>
  <si>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</si>
  <si>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</si>
  <si>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</si>
  <si>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</si>
  <si>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</si>
  <si>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</si>
  <si>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</si>
  <si>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</si>
  <si>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</si>
  <si>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</si>
  <si>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</si>
  <si>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</si>
  <si>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</si>
  <si>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</si>
  <si>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</si>
  <si>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</si>
  <si>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</si>
  <si>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</si>
  <si>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</si>
  <si>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</si>
  <si>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</si>
  <si>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</si>
  <si>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</si>
  <si>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</si>
  <si>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</si>
  <si>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</si>
  <si>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</si>
  <si>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</si>
  <si>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</si>
  <si>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</si>
  <si>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</si>
  <si>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</si>
  <si>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</si>
  <si>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</si>
  <si>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</si>
  <si>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</si>
  <si>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</si>
  <si>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</si>
  <si>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</si>
  <si>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</si>
  <si>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</si>
  <si>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</si>
  <si>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</si>
  <si>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</si>
  <si>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</si>
  <si>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</si>
  <si>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</si>
  <si>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</si>
  <si>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</si>
  <si>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</si>
  <si>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</si>
  <si>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</si>
  <si>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</si>
  <si>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</si>
  <si>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</si>
  <si>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</si>
  <si>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</si>
  <si>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</si>
  <si>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</si>
  <si>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</si>
  <si>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</si>
  <si>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</si>
  <si>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</si>
  <si>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</si>
  <si>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</si>
  <si>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</si>
  <si>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</si>
  <si>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</si>
  <si>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</si>
  <si>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</si>
  <si>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</si>
  <si>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</si>
  <si>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</si>
  <si>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</si>
  <si>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</si>
  <si>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</si>
  <si>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</si>
  <si>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</si>
  <si>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</si>
  <si>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</si>
  <si>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</si>
  <si>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</si>
  <si>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</si>
  <si>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</si>
  <si>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</si>
  <si>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</si>
  <si>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</si>
  <si>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</si>
  <si>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</si>
  <si>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</si>
  <si>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</si>
  <si>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</si>
  <si>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</si>
  <si>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</si>
  <si>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</si>
  <si>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</si>
  <si>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</si>
  <si>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</si>
  <si>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</si>
  <si>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</si>
  <si>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</si>
  <si>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</si>
  <si>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</si>
  <si>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</si>
  <si>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</si>
  <si>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</si>
  <si>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</si>
  <si>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</si>
  <si>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</si>
  <si>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</si>
  <si>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</si>
  <si>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</si>
  <si>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</si>
  <si>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</si>
  <si>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</si>
  <si>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</si>
  <si>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</si>
  <si>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</si>
  <si>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</si>
  <si>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</si>
  <si>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</si>
  <si>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</si>
  <si>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</si>
  <si>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</si>
  <si>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</si>
  <si>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</si>
  <si>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</si>
  <si>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</si>
  <si>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</si>
  <si>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</si>
  <si>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</si>
  <si>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</si>
  <si>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</si>
  <si>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</si>
  <si>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</si>
  <si>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</si>
  <si>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</si>
  <si>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</si>
  <si>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</si>
  <si>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</si>
  <si>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</si>
  <si>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</si>
  <si>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</si>
  <si>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</si>
  <si>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</si>
  <si>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</si>
  <si>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</si>
  <si>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</si>
  <si>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</si>
  <si>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</si>
  <si>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</si>
  <si>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</si>
  <si>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</si>
  <si>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</si>
  <si>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</si>
  <si>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</si>
  <si>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</si>
  <si>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</si>
  <si>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</si>
  <si>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</si>
  <si>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</si>
  <si>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</si>
  <si>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</si>
  <si>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</si>
  <si>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</si>
  <si>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</si>
  <si>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</si>
  <si>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</si>
  <si>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</si>
  <si>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</si>
  <si>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</si>
  <si>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</si>
  <si>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</si>
  <si>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</si>
  <si>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</si>
  <si>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</si>
  <si>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</si>
  <si>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</si>
  <si>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</si>
  <si>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</si>
  <si>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</si>
  <si>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</si>
  <si>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</si>
  <si>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</si>
  <si>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</si>
  <si>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</si>
  <si>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</si>
  <si>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</si>
  <si>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</si>
  <si>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</si>
  <si>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</si>
  <si>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</si>
  <si>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</si>
  <si>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</si>
  <si>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</si>
  <si>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</si>
  <si>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</si>
  <si>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</si>
  <si>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</si>
  <si>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</si>
  <si>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</si>
  <si>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</si>
  <si>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</si>
  <si>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</si>
  <si>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</si>
  <si>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</si>
  <si>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</si>
  <si>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</si>
  <si>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</si>
  <si>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</si>
  <si>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</si>
  <si>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</si>
  <si>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</si>
  <si>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</si>
  <si>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</si>
  <si>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</si>
  <si>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</si>
  <si>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</si>
  <si>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</si>
  <si>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</si>
  <si>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</si>
  <si>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</si>
  <si>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</si>
  <si>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</si>
  <si>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</si>
  <si>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</si>
  <si>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</si>
  <si>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</si>
  <si>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</si>
  <si>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</si>
  <si>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</si>
  <si>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</si>
  <si>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</si>
  <si>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</si>
  <si>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</si>
  <si>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</si>
  <si>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</si>
  <si>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</si>
  <si>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</si>
  <si>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</si>
  <si>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</si>
  <si>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</si>
  <si>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</si>
  <si>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</si>
  <si>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</si>
  <si>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</si>
  <si>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</si>
  <si>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</si>
  <si>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</si>
  <si>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</si>
  <si>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</si>
  <si>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</si>
  <si>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</si>
  <si>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</si>
  <si>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</si>
  <si>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</si>
  <si>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</si>
  <si>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</si>
  <si>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</si>
  <si>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</si>
  <si>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</si>
  <si>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</si>
  <si>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</si>
  <si>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</si>
  <si>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</si>
  <si>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</si>
  <si>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</si>
  <si>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</si>
  <si>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</si>
  <si>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</si>
  <si>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</si>
  <si>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</si>
  <si>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</si>
  <si>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</si>
  <si>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</si>
  <si>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</si>
  <si>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</si>
  <si>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</si>
  <si>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</si>
  <si>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</si>
  <si>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</si>
  <si>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</si>
  <si>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</si>
  <si>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</si>
  <si>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</si>
  <si>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</si>
  <si>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</si>
  <si>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</si>
  <si>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</si>
  <si>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</si>
  <si>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</si>
  <si>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</si>
  <si>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</si>
  <si>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</si>
  <si>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</si>
  <si>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</si>
  <si>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</si>
  <si>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</si>
  <si>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</si>
  <si>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</si>
  <si>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</si>
  <si>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</si>
  <si>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</si>
  <si>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</si>
  <si>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</si>
  <si>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</si>
  <si>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</si>
  <si>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</si>
  <si>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</si>
  <si>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</si>
  <si>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</si>
  <si>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</si>
  <si>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</si>
  <si>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</si>
  <si>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</si>
  <si>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</si>
  <si>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</si>
  <si>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</si>
  <si>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</si>
  <si>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</si>
  <si>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</si>
  <si>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</si>
  <si>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</si>
  <si>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</si>
  <si>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</si>
  <si>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</si>
  <si>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</si>
  <si>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</si>
  <si>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</si>
  <si>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</si>
  <si>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</si>
  <si>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</si>
  <si>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</si>
  <si>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</si>
  <si>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</si>
  <si>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</si>
  <si>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</si>
  <si>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</si>
  <si>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</si>
  <si>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</si>
  <si>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</si>
  <si>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</si>
  <si>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</si>
  <si>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</si>
  <si>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</si>
  <si>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</si>
  <si>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</si>
  <si>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</si>
  <si>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</si>
  <si>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</si>
  <si>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</si>
  <si>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</si>
  <si>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</si>
  <si>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</si>
  <si>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</si>
  <si>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</si>
  <si>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</si>
  <si>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</si>
  <si>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</si>
  <si>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</si>
  <si>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</si>
  <si>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</si>
  <si>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</si>
  <si>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</si>
  <si>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</si>
  <si>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</si>
  <si>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</si>
  <si>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</si>
  <si>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</si>
  <si>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</si>
  <si>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</si>
  <si>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</si>
  <si>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</si>
  <si>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</si>
  <si>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</si>
  <si>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</si>
  <si>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</si>
  <si>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</si>
  <si>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</si>
  <si>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</si>
  <si>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</si>
  <si>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</si>
  <si>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</si>
  <si>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</si>
  <si>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</si>
  <si>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</si>
  <si>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</si>
  <si>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</si>
  <si>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</si>
  <si>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</si>
  <si>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</si>
  <si>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</si>
  <si>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</si>
  <si>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</si>
  <si>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</si>
  <si>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</si>
  <si>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</si>
  <si>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</si>
  <si>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</si>
  <si>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</si>
  <si>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</si>
  <si>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</si>
  <si>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</si>
  <si>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</si>
  <si>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</si>
  <si>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</si>
  <si>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</si>
  <si>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</si>
  <si>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</si>
  <si>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</si>
  <si>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</si>
  <si>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</si>
  <si>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</si>
  <si>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</si>
  <si>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</si>
  <si>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</si>
  <si>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</si>
  <si>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</si>
  <si>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</si>
  <si>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</si>
  <si>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</si>
  <si>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</si>
  <si>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</si>
  <si>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</si>
  <si>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</si>
  <si>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</si>
  <si>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</si>
  <si>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</si>
  <si>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</si>
  <si>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</si>
  <si>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</si>
  <si>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</si>
  <si>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</si>
  <si>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</si>
  <si>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</si>
  <si>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</si>
  <si>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</si>
  <si>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</si>
  <si>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</si>
  <si>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</si>
  <si>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</si>
  <si>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</si>
  <si>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</si>
  <si>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</si>
  <si>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</si>
  <si>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</si>
  <si>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</si>
  <si>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</si>
  <si>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</si>
  <si>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</si>
  <si>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</si>
  <si>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</si>
  <si>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</si>
  <si>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</si>
  <si>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</si>
  <si>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</si>
  <si>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</si>
  <si>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</si>
  <si>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</si>
  <si>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</si>
  <si>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</si>
  <si>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</si>
  <si>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</si>
  <si>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</si>
  <si>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</si>
  <si>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</si>
  <si>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</si>
  <si>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</si>
  <si>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</si>
  <si>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</si>
  <si>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</si>
  <si>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</si>
  <si>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</si>
  <si>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</si>
  <si>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</si>
  <si>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</si>
  <si>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</si>
  <si>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</si>
  <si>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</si>
  <si>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</si>
  <si>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</si>
  <si>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</si>
  <si>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</si>
  <si>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</si>
  <si>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</si>
  <si>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</si>
  <si>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</si>
  <si>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</si>
  <si>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</si>
  <si>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</si>
  <si>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</si>
  <si>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</si>
  <si>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</si>
  <si>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</si>
  <si>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</si>
  <si>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</si>
  <si>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</si>
  <si>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</si>
  <si>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</si>
  <si>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</si>
  <si>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</si>
  <si>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</si>
  <si>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</si>
  <si>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</si>
  <si>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</si>
  <si>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</si>
  <si>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</si>
  <si>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</si>
  <si>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</si>
  <si>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</si>
  <si>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</si>
  <si>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</si>
  <si>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</si>
  <si>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</si>
  <si>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</si>
  <si>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</si>
  <si>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</si>
  <si>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</si>
  <si>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</si>
  <si>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</si>
  <si>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</si>
  <si>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</si>
  <si>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</si>
  <si>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</si>
  <si>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</si>
  <si>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</si>
  <si>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</si>
  <si>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</si>
  <si>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</si>
  <si>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</si>
  <si>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</si>
  <si>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</si>
  <si>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</si>
  <si>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</si>
  <si>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</si>
  <si>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</si>
  <si>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</si>
  <si>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</si>
  <si>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</si>
  <si>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</si>
  <si>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</si>
  <si>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</si>
  <si>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</si>
  <si>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</si>
  <si>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</si>
  <si>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</si>
  <si>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</si>
  <si>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</si>
  <si>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</si>
  <si>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</si>
  <si>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</si>
  <si>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</si>
  <si>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</si>
  <si>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</si>
  <si>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</si>
  <si>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</si>
  <si>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</si>
  <si>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</si>
  <si>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</si>
  <si>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</si>
  <si>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</si>
  <si>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</si>
  <si>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</si>
  <si>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</si>
  <si>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</si>
  <si>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</si>
  <si>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</si>
  <si>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</si>
  <si>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</si>
  <si>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</si>
  <si>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</si>
  <si>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</si>
  <si>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</si>
  <si>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</si>
  <si>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</si>
  <si>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</si>
  <si>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</si>
  <si>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</si>
  <si>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</si>
  <si>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</si>
  <si>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</si>
  <si>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</si>
  <si>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</si>
  <si>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</si>
  <si>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</si>
  <si>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</si>
  <si>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</si>
  <si>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</si>
  <si>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</si>
  <si>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</si>
  <si>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</si>
  <si>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</si>
  <si>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</si>
  <si>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</si>
  <si>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</si>
  <si>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</si>
  <si>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</si>
  <si>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</si>
  <si>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</si>
  <si>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</si>
  <si>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</si>
  <si>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</si>
  <si>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</si>
  <si>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</si>
  <si>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</si>
  <si>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</si>
  <si>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</si>
  <si>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</si>
  <si>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</si>
  <si>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</si>
  <si>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</si>
  <si>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</si>
  <si>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</si>
  <si>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</si>
  <si>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</si>
  <si>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</si>
  <si>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</si>
  <si>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</si>
  <si>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</si>
  <si>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</si>
  <si>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</si>
  <si>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</si>
  <si>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</si>
  <si>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</si>
  <si>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</si>
  <si>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</si>
  <si>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</si>
  <si>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</si>
  <si>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</si>
  <si>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</si>
  <si>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</si>
  <si>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</si>
  <si>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</si>
  <si>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</si>
  <si>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</si>
  <si>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</si>
  <si>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</si>
  <si>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</si>
  <si>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</si>
  <si>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</si>
  <si>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</si>
  <si>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</si>
  <si>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</si>
  <si>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</si>
  <si>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</si>
  <si>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</si>
  <si>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</si>
  <si>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</si>
  <si>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</si>
  <si>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</si>
  <si>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</si>
  <si>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</si>
  <si>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</si>
  <si>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</si>
  <si>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</si>
  <si>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</si>
  <si>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</si>
  <si>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</si>
  <si>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</si>
  <si>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</si>
  <si>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</si>
  <si>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</si>
  <si>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</si>
  <si>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</si>
  <si>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</si>
  <si>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</si>
  <si>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</si>
  <si>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</si>
  <si>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</si>
  <si>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</si>
  <si>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</si>
  <si>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</si>
  <si>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</si>
  <si>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</si>
  <si>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</si>
  <si>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</si>
  <si>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</si>
  <si>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</si>
  <si>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</si>
  <si>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</si>
  <si>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</si>
  <si>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</si>
  <si>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</si>
  <si>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</si>
  <si>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</si>
  <si>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</si>
  <si>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</si>
  <si>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</si>
  <si>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</si>
  <si>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</si>
  <si>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</si>
  <si>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</si>
  <si>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</si>
  <si>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</si>
  <si>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</si>
  <si>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</si>
  <si>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</si>
  <si>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</si>
  <si>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</si>
  <si>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</si>
  <si>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</si>
  <si>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</si>
  <si>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</si>
  <si>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</si>
  <si>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</si>
  <si>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</si>
  <si>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</si>
  <si>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</si>
  <si>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</si>
  <si>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</si>
  <si>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</si>
  <si>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</si>
  <si>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</si>
  <si>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</si>
  <si>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</si>
  <si>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</si>
  <si>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</si>
  <si>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</si>
  <si>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</si>
  <si>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</si>
  <si>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</si>
  <si>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</si>
  <si>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</si>
  <si>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</si>
  <si>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</si>
  <si>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</si>
  <si>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</si>
  <si>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</si>
  <si>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</si>
  <si>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</si>
  <si>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</si>
  <si>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</si>
  <si>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</si>
  <si>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</si>
  <si>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</si>
  <si>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</si>
  <si>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</si>
  <si>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</si>
  <si>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</si>
  <si>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</si>
  <si>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</si>
  <si>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</si>
  <si>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</si>
  <si>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</si>
  <si>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</si>
  <si>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</si>
  <si>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</si>
  <si>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</si>
  <si>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</si>
  <si>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</si>
  <si>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</si>
  <si>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</si>
  <si>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</si>
  <si>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</si>
  <si>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</si>
  <si>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</si>
  <si>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</si>
  <si>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</si>
  <si>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</si>
  <si>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</si>
  <si>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</si>
  <si>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</si>
  <si>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</si>
  <si>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</si>
  <si>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</si>
  <si>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</si>
  <si>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</si>
  <si>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</si>
  <si>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</si>
  <si>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</si>
  <si>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</si>
  <si>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</si>
  <si>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</si>
  <si>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</si>
  <si>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</si>
  <si>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</si>
  <si>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</si>
  <si>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</si>
  <si>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</si>
  <si>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</si>
  <si>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</si>
  <si>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</si>
  <si>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</si>
  <si>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</si>
  <si>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</si>
  <si>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</si>
  <si>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</si>
  <si>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</si>
  <si>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</si>
  <si>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</si>
  <si>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</si>
  <si>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</si>
  <si>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</si>
  <si>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</si>
  <si>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</si>
  <si>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</si>
  <si>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</si>
  <si>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</si>
  <si>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</si>
  <si>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</si>
  <si>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</si>
  <si>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</si>
  <si>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</si>
  <si>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</si>
  <si>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</si>
  <si>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</si>
  <si>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</si>
  <si>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</si>
  <si>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</si>
  <si>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</si>
  <si>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</si>
  <si>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</si>
  <si>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</si>
  <si>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</si>
  <si>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</si>
  <si>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</si>
  <si>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</si>
  <si>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</si>
  <si>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</si>
  <si>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</si>
  <si>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</si>
  <si>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</si>
  <si>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</si>
  <si>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</si>
  <si>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</si>
  <si>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</si>
  <si>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</si>
  <si>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</si>
  <si>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</si>
  <si>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</si>
  <si>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</si>
  <si>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</si>
  <si>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</si>
  <si>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</si>
  <si>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</si>
  <si>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</si>
  <si>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</si>
  <si>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</si>
  <si>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</si>
  <si>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</si>
  <si>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</si>
  <si>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</si>
  <si>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</si>
  <si>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</si>
  <si>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</si>
  <si>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</si>
  <si>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</si>
  <si>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</si>
  <si>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</si>
  <si>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</si>
  <si>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</si>
  <si>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</si>
  <si>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</si>
  <si>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</si>
  <si>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</si>
  <si>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</si>
  <si>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</si>
  <si>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</si>
  <si>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</si>
  <si>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</si>
  <si>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</si>
  <si>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</si>
  <si>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</si>
  <si>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</si>
  <si>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</si>
  <si>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</si>
  <si>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</si>
  <si>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</si>
  <si>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</si>
  <si>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</si>
  <si>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</si>
  <si>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</si>
  <si>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</si>
  <si>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</si>
  <si>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</si>
  <si>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</si>
  <si>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</si>
  <si>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</si>
  <si>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</si>
  <si>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</si>
  <si>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</si>
  <si>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</si>
  <si>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</si>
  <si>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</si>
  <si>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</si>
  <si>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</si>
  <si>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</si>
  <si>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</si>
  <si>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</si>
  <si>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</si>
  <si>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</si>
  <si>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</si>
  <si>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</si>
  <si>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</si>
  <si>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</si>
  <si>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</si>
  <si>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</si>
  <si>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</si>
  <si>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</si>
  <si>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</si>
  <si>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</si>
  <si>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</si>
  <si>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</si>
  <si>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</si>
  <si>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</si>
  <si>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</si>
  <si>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</si>
  <si>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</si>
  <si>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</si>
  <si>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</si>
  <si>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</si>
  <si>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</si>
  <si>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</si>
  <si>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</si>
  <si>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</si>
  <si>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</si>
  <si>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</si>
  <si>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</si>
  <si>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</si>
  <si>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</si>
  <si>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</si>
  <si>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</si>
  <si>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</si>
  <si>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</si>
  <si>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</si>
  <si>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</si>
  <si>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</si>
  <si>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</si>
  <si>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</si>
  <si>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</si>
  <si>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</si>
  <si>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</si>
  <si>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</si>
  <si>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</si>
  <si>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</si>
  <si>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</si>
  <si>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</si>
  <si>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</si>
  <si>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</si>
  <si>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</si>
  <si>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</si>
  <si>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</si>
  <si>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</si>
  <si>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</si>
  <si>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</si>
  <si>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</si>
  <si>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</si>
  <si>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</si>
  <si>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</si>
  <si>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</si>
  <si>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</si>
  <si>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</si>
  <si>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</si>
  <si>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</si>
  <si>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</si>
  <si>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</si>
  <si>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</si>
  <si>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</si>
  <si>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</si>
  <si>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</si>
  <si>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</si>
  <si>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</si>
  <si>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</si>
  <si>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</si>
  <si>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</si>
  <si>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</si>
  <si>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</si>
  <si>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</si>
  <si>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</si>
  <si>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</si>
  <si>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</si>
  <si>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</si>
  <si>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</si>
  <si>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</si>
  <si>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</si>
  <si>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</si>
  <si>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</si>
  <si>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</si>
  <si>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</si>
  <si>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</si>
  <si>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</si>
  <si>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</si>
  <si>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</si>
  <si>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</si>
  <si>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</si>
  <si>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</si>
  <si>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</si>
  <si>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</si>
  <si>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</si>
  <si>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</si>
  <si>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</si>
  <si>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</si>
  <si>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</si>
  <si>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</si>
  <si>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</si>
  <si>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</si>
  <si>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</si>
  <si>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</si>
  <si>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</si>
  <si>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</si>
  <si>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</si>
  <si>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</si>
  <si>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</si>
  <si>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</si>
  <si>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</si>
  <si>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</si>
  <si>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</si>
  <si>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</si>
  <si>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</si>
  <si>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</si>
  <si>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</si>
  <si>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</si>
  <si>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</si>
  <si>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</si>
  <si>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</si>
  <si>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</si>
  <si>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</si>
  <si>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</si>
  <si>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</si>
  <si>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</si>
  <si>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</si>
  <si>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</si>
  <si>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</si>
  <si>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</si>
  <si>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</si>
  <si>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</si>
  <si>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</si>
  <si>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</si>
  <si>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</si>
  <si>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</si>
  <si>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</si>
  <si>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</si>
  <si>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</si>
  <si>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</si>
  <si>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</si>
  <si>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</si>
  <si>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</si>
  <si>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</si>
  <si>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</si>
  <si>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</si>
  <si>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</si>
  <si>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</si>
  <si>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</si>
  <si>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</si>
  <si>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</si>
  <si>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</si>
  <si>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</si>
  <si>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</si>
  <si>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</si>
  <si>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</si>
  <si>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</si>
  <si>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</si>
  <si>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</si>
  <si>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</si>
  <si>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</si>
  <si>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</si>
  <si>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</si>
  <si>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</si>
  <si>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</si>
  <si>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</si>
  <si>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</si>
  <si>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</si>
  <si>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</si>
  <si>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</si>
  <si>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</si>
  <si>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</si>
  <si>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</si>
  <si>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</si>
  <si>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</si>
  <si>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</si>
  <si>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</si>
  <si>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</si>
  <si>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</si>
  <si>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</si>
  <si>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</si>
  <si>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</si>
  <si>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</si>
  <si>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</si>
  <si>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</si>
  <si>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</si>
  <si>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</si>
  <si>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</si>
  <si>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</si>
  <si>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</si>
  <si>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</si>
  <si>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</si>
  <si>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</si>
  <si>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</si>
  <si>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</si>
  <si>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</si>
  <si>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</si>
  <si>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</si>
  <si>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</si>
  <si>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</si>
  <si>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</si>
  <si>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</si>
  <si>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</si>
  <si>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</si>
  <si>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</si>
  <si>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</si>
  <si>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</si>
  <si>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</si>
  <si>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</si>
  <si>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</si>
  <si>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</si>
  <si>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</si>
  <si>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</si>
  <si>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</si>
  <si>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</si>
  <si>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</si>
  <si>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</si>
  <si>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</si>
  <si>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</si>
  <si>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</si>
  <si>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</si>
  <si>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</si>
  <si>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</si>
  <si>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</si>
  <si>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</si>
  <si>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</si>
  <si>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</si>
  <si>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</si>
  <si>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</si>
  <si>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</si>
  <si>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</si>
  <si>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</si>
  <si>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</si>
  <si>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</si>
  <si>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</si>
  <si>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</si>
  <si>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</si>
  <si>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</si>
  <si>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</si>
  <si>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</si>
  <si>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</si>
  <si>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</si>
  <si>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</si>
  <si>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</si>
  <si>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</si>
  <si>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</si>
  <si>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</si>
  <si>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</si>
  <si>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</si>
  <si>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</si>
  <si>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</si>
  <si>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</si>
  <si>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</si>
  <si>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</si>
  <si>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</si>
  <si>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</si>
  <si>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</si>
  <si>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</si>
  <si>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</si>
  <si>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</si>
  <si>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</si>
  <si>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</si>
  <si>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</si>
  <si>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</si>
  <si>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</si>
  <si>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</si>
  <si>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</si>
  <si>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</si>
  <si>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</si>
  <si>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</si>
  <si>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</si>
  <si>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</si>
  <si>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</si>
  <si>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</si>
  <si>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</si>
  <si>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</si>
  <si>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</si>
  <si>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</si>
  <si>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</si>
  <si>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</si>
  <si>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</si>
  <si>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</si>
  <si>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</si>
  <si>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</si>
  <si>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</si>
  <si>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</si>
  <si>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</si>
  <si>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</si>
  <si>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</si>
  <si>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</si>
  <si>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</si>
  <si>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</si>
  <si>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</si>
  <si>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</si>
  <si>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</si>
  <si>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</si>
  <si>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</si>
  <si>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</si>
  <si>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</si>
  <si>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</si>
  <si>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</si>
  <si>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</si>
  <si>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</si>
  <si>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</si>
  <si>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</si>
  <si>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</si>
  <si>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</si>
  <si>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</si>
  <si>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</si>
  <si>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</si>
  <si>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</si>
  <si>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</si>
  <si>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</si>
  <si>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</si>
  <si>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</si>
  <si>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</si>
  <si>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</si>
  <si>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</si>
  <si>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</si>
  <si>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</si>
  <si>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</si>
  <si>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</si>
  <si>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</si>
  <si>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</si>
  <si>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</si>
  <si>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</si>
  <si>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</si>
  <si>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</si>
  <si>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</si>
  <si>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</si>
  <si>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</si>
  <si>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</si>
  <si>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</si>
  <si>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</si>
  <si>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</si>
  <si>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</si>
  <si>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</si>
  <si>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</si>
  <si>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</si>
  <si>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</si>
  <si>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</si>
  <si>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</si>
  <si>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</si>
  <si>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</si>
  <si>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</si>
  <si>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</si>
  <si>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</si>
  <si>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</si>
  <si>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</si>
  <si>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</si>
  <si>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</si>
  <si>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</si>
  <si>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</si>
  <si>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</si>
  <si>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</si>
  <si>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</si>
  <si>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</si>
  <si>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</si>
  <si>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</si>
  <si>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</si>
  <si>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</si>
  <si>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</si>
  <si>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</si>
  <si>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</si>
  <si>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</si>
  <si>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</si>
  <si>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</si>
  <si>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</si>
  <si>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</si>
  <si>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</si>
  <si>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</si>
  <si>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</si>
  <si>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</si>
  <si>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</si>
  <si>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</si>
  <si>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</si>
  <si>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</si>
  <si>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</si>
  <si>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</si>
  <si>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</si>
  <si>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</si>
  <si>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</si>
  <si>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</si>
  <si>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</si>
  <si>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</si>
  <si>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</si>
  <si>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</si>
  <si>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</si>
  <si>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</si>
  <si>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</si>
  <si>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</si>
  <si>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</si>
  <si>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</si>
  <si>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</si>
  <si>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</si>
  <si>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</si>
  <si>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</si>
  <si>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</si>
  <si>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</si>
  <si>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</si>
  <si>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</si>
  <si>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</si>
  <si>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</si>
  <si>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</si>
  <si>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</si>
  <si>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</si>
  <si>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</si>
  <si>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</si>
  <si>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</si>
  <si>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</si>
  <si>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</si>
  <si>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</si>
  <si>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</si>
  <si>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</si>
  <si>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</si>
  <si>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</si>
  <si>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</si>
  <si>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</si>
  <si>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</si>
  <si>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</si>
  <si>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</si>
  <si>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</si>
  <si>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</si>
  <si>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</si>
  <si>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</si>
  <si>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</si>
  <si>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</si>
  <si>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</si>
  <si>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</si>
  <si>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</si>
  <si>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</si>
  <si>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</si>
  <si>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</si>
  <si>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</si>
  <si>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</si>
  <si>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</si>
  <si>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</si>
  <si>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</si>
  <si>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</si>
  <si>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</si>
  <si>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</si>
  <si>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</si>
  <si>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</si>
  <si>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</si>
  <si>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</si>
  <si>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</si>
  <si>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</si>
  <si>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</si>
  <si>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</si>
  <si>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</si>
  <si>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</si>
  <si>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</si>
  <si>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</si>
  <si>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</si>
  <si>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</si>
  <si>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</si>
  <si>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</si>
  <si>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</si>
  <si>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</si>
  <si>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</si>
  <si>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</si>
  <si>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</si>
  <si>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</si>
  <si>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</si>
  <si>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</si>
  <si>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</si>
  <si>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</si>
  <si>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</si>
  <si>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</si>
  <si>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</si>
  <si>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</si>
  <si>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</si>
  <si>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</si>
  <si>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</si>
  <si>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</si>
  <si>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</si>
  <si>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</si>
  <si>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</si>
  <si>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</si>
  <si>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</si>
  <si>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</si>
  <si>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</si>
  <si>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</si>
  <si>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</si>
  <si>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</si>
  <si>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</si>
  <si>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</si>
  <si>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</si>
  <si>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</si>
  <si>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</si>
  <si>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</si>
  <si>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</si>
  <si>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</si>
  <si>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</si>
  <si>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</si>
  <si>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</si>
  <si>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</si>
  <si>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</si>
  <si>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</si>
  <si>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</si>
  <si>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</si>
  <si>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</si>
  <si>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</si>
  <si>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</si>
  <si>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</si>
  <si>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</si>
  <si>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</si>
  <si>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</si>
  <si>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</si>
  <si>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</si>
  <si>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</si>
  <si>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</si>
  <si>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</si>
  <si>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</si>
  <si>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</si>
  <si>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</si>
  <si>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</si>
  <si>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</si>
  <si>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</si>
  <si>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</si>
  <si>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</si>
  <si>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</si>
  <si>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</si>
  <si>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</si>
  <si>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</si>
  <si>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</si>
  <si>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</si>
  <si>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</si>
  <si>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</si>
  <si>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</si>
  <si>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</si>
  <si>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</si>
  <si>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</si>
  <si>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</si>
  <si>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</si>
  <si>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</si>
  <si>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</si>
  <si>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</si>
  <si>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</si>
  <si>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</si>
  <si>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</si>
  <si>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</si>
  <si>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</si>
  <si>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</si>
  <si>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</si>
  <si>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</si>
  <si>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</si>
  <si>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</si>
  <si>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</si>
  <si>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</si>
  <si>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</si>
  <si>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</si>
  <si>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</si>
  <si>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</si>
  <si>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</si>
  <si>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</si>
  <si>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</si>
  <si>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</si>
  <si>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</si>
  <si>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</si>
  <si>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</si>
  <si>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</si>
  <si>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</si>
  <si>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</si>
  <si>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</si>
  <si>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</si>
  <si>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</si>
  <si>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</si>
  <si>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</si>
  <si>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</si>
  <si>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</si>
  <si>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</si>
  <si>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</si>
  <si>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</si>
  <si>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</si>
  <si>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</si>
  <si>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</si>
  <si>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</si>
  <si>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</si>
  <si>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</si>
  <si>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</si>
  <si>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</si>
  <si>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</si>
  <si>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</si>
  <si>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</si>
  <si>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</si>
  <si>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</si>
  <si>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</si>
  <si>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</si>
  <si>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</si>
  <si>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</si>
  <si>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</si>
  <si>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</si>
  <si>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</si>
  <si>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</si>
  <si>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</si>
  <si>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</si>
  <si>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</si>
  <si>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</si>
  <si>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</si>
  <si>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</si>
  <si>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</si>
  <si>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</si>
  <si>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</si>
  <si>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</si>
  <si>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</si>
  <si>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</si>
  <si>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</si>
  <si>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</si>
  <si>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</si>
  <si>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</si>
  <si>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</si>
  <si>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</si>
  <si>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</si>
  <si>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</si>
  <si>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</si>
  <si>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</si>
  <si>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</si>
  <si>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</si>
  <si>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</si>
  <si>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</si>
  <si>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</si>
  <si>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</si>
  <si>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</si>
  <si>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</si>
  <si>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</si>
  <si>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</si>
  <si>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</si>
  <si>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</si>
  <si>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</si>
  <si>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</si>
  <si>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</si>
  <si>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</si>
  <si>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</si>
  <si>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</si>
  <si>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</si>
  <si>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</si>
  <si>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</si>
  <si>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</si>
  <si>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</si>
  <si>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</si>
  <si>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</si>
  <si>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</si>
  <si>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</si>
  <si>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</si>
  <si>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</si>
  <si>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</si>
  <si>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</si>
  <si>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</si>
  <si>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</si>
  <si>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</si>
  <si>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</si>
  <si>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</si>
  <si>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</si>
  <si>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</si>
  <si>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</si>
  <si>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</si>
  <si>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</si>
  <si>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</si>
  <si>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</si>
  <si>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</si>
  <si>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</si>
  <si>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</si>
  <si>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</si>
  <si>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</si>
  <si>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</si>
  <si>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</si>
  <si>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</si>
  <si>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</si>
  <si>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</si>
  <si>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</si>
  <si>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</si>
  <si>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</si>
  <si>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</si>
  <si>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</si>
  <si>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</si>
  <si>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</si>
  <si>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</si>
  <si>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</si>
  <si>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</si>
  <si>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</si>
  <si>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</si>
  <si>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</si>
  <si>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</si>
  <si>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</si>
  <si>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</si>
  <si>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</si>
  <si>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</si>
  <si>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</si>
  <si>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</si>
  <si>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</si>
  <si>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</si>
  <si>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</si>
  <si>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</si>
  <si>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</si>
  <si>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</si>
  <si>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</si>
  <si>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</si>
  <si>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</si>
  <si>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</si>
  <si>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</si>
  <si>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</si>
  <si>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</si>
  <si>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</si>
  <si>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</si>
  <si>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</si>
  <si>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</si>
  <si>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</si>
  <si>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</si>
  <si>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</si>
  <si>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</si>
  <si>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</si>
  <si>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</si>
  <si>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</si>
  <si>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</si>
  <si>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</si>
  <si>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</si>
  <si>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</si>
  <si>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</si>
  <si>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</si>
  <si>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</si>
  <si>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</si>
  <si>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</si>
  <si>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</si>
  <si>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</si>
  <si>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</si>
  <si>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</si>
  <si>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</si>
  <si>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</si>
  <si>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</si>
  <si>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</si>
  <si>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</si>
  <si>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</si>
  <si>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</si>
  <si>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</si>
  <si>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</si>
  <si>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</si>
  <si>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</si>
  <si>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</si>
  <si>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</si>
  <si>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</si>
  <si>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</si>
  <si>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</si>
  <si>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</si>
  <si>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</si>
  <si>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</si>
  <si>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</si>
  <si>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</si>
  <si>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</si>
  <si>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</si>
  <si>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</si>
  <si>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</si>
  <si>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</si>
  <si>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</si>
  <si>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</si>
  <si>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</si>
  <si>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</si>
  <si>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</si>
  <si>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</si>
  <si>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</si>
  <si>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</si>
  <si>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</si>
  <si>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</si>
  <si>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</si>
  <si>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</si>
  <si>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</si>
  <si>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</si>
  <si>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</si>
  <si>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</si>
  <si>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</si>
  <si>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</si>
  <si>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</si>
  <si>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</si>
  <si>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</si>
  <si>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</si>
  <si>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</si>
  <si>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</si>
  <si>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</si>
  <si>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</si>
  <si>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</si>
  <si>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</si>
  <si>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</si>
  <si>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</si>
  <si>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</si>
  <si>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</si>
  <si>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</si>
  <si>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</si>
  <si>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</si>
  <si>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</si>
  <si>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</si>
  <si>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</si>
  <si>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</si>
  <si>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</si>
  <si>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</si>
  <si>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</si>
  <si>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</si>
  <si>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</si>
  <si>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</si>
  <si>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</si>
  <si>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</si>
  <si>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</si>
  <si>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</si>
  <si>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</si>
  <si>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</si>
  <si>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</si>
  <si>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</si>
  <si>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</si>
  <si>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</si>
  <si>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</si>
  <si>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</si>
  <si>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</si>
  <si>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</si>
  <si>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</si>
  <si>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</si>
  <si>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</si>
  <si>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</si>
  <si>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</si>
  <si>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</si>
  <si>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</si>
  <si>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</si>
  <si>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</si>
  <si>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</si>
  <si>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</si>
  <si>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</si>
  <si>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</si>
  <si>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</si>
  <si>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</si>
  <si>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</si>
  <si>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</si>
  <si>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</si>
  <si>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</si>
  <si>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</si>
  <si>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</si>
  <si>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</si>
  <si>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</si>
  <si>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</si>
  <si>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</si>
  <si>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</si>
  <si>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</si>
  <si>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</si>
  <si>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</si>
  <si>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</si>
  <si>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</si>
  <si>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</si>
  <si>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</si>
  <si>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</si>
  <si>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</si>
  <si>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</si>
  <si>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</si>
  <si>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</si>
  <si>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</si>
  <si>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</si>
  <si>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</si>
  <si>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</si>
  <si>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</si>
  <si>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</si>
  <si>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</si>
  <si>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</si>
  <si>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</si>
  <si>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</si>
  <si>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</si>
  <si>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</si>
  <si>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</si>
  <si>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</si>
  <si>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</si>
  <si>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</si>
  <si>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</si>
  <si>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</si>
  <si>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</si>
  <si>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</si>
  <si>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</si>
  <si>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</si>
  <si>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</si>
  <si>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</si>
  <si>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</si>
  <si>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</si>
  <si>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</si>
  <si>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</si>
  <si>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</si>
  <si>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</si>
  <si>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</si>
  <si>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</si>
  <si>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</si>
  <si>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</si>
  <si>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</si>
  <si>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</si>
  <si>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</si>
  <si>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</si>
  <si>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</si>
  <si>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</si>
  <si>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</si>
  <si>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</si>
  <si>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</si>
  <si>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</si>
  <si>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</si>
  <si>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</si>
  <si>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</si>
  <si>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</si>
  <si>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</si>
  <si>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</si>
  <si>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</si>
  <si>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</si>
  <si>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</si>
  <si>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</si>
  <si>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</si>
  <si>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</si>
  <si>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</si>
  <si>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</si>
  <si>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</si>
  <si>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</si>
  <si>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</si>
  <si>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</si>
  <si>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</si>
  <si>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</si>
  <si>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</si>
  <si>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</si>
  <si>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</si>
  <si>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</si>
  <si>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</si>
  <si>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</si>
  <si>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</si>
  <si>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</si>
  <si>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</si>
  <si>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</si>
  <si>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</si>
  <si>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</si>
  <si>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</si>
  <si>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</si>
  <si>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</si>
  <si>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</si>
  <si>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</si>
  <si>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</si>
  <si>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</si>
  <si>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</si>
  <si>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</si>
  <si>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</si>
  <si>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</si>
  <si>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</si>
  <si>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</si>
  <si>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</si>
  <si>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</si>
  <si>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</si>
  <si>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</si>
  <si>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</si>
  <si>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</si>
  <si>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</si>
  <si>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</si>
  <si>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</si>
  <si>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</si>
  <si>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</si>
  <si>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</si>
  <si>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</si>
  <si>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</si>
  <si>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</si>
  <si>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</si>
  <si>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</si>
  <si>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</si>
  <si>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</si>
  <si>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</si>
  <si>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</si>
  <si>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</si>
  <si>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</si>
  <si>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</si>
  <si>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</si>
  <si>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</si>
  <si>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</si>
  <si>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</si>
  <si>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</si>
  <si>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</si>
  <si>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</si>
  <si>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</si>
  <si>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</si>
  <si>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</si>
  <si>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</si>
  <si>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</si>
  <si>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</si>
  <si>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</si>
  <si>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</si>
  <si>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</si>
  <si>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</si>
  <si>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</si>
  <si>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</si>
  <si>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</si>
  <si>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</si>
  <si>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</si>
  <si>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</si>
  <si>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</si>
  <si>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</si>
  <si>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</si>
  <si>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</si>
  <si>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</si>
  <si>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</si>
  <si>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</si>
  <si>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</si>
  <si>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</si>
  <si>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</si>
  <si>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</si>
  <si>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</si>
  <si>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</si>
  <si>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</si>
  <si>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</si>
  <si>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</si>
  <si>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</si>
  <si>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</si>
  <si>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</si>
  <si>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</si>
  <si>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</si>
  <si>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</si>
  <si>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</si>
  <si>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</si>
  <si>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</si>
  <si>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</si>
  <si>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</si>
  <si>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</si>
  <si>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</si>
  <si>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</si>
  <si>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</si>
  <si>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</si>
  <si>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</si>
  <si>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</si>
  <si>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</si>
  <si>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</si>
  <si>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</si>
  <si>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</si>
  <si>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</si>
  <si>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</si>
  <si>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</si>
  <si>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</si>
  <si>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</si>
  <si>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</si>
  <si>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</si>
  <si>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</si>
  <si>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</si>
  <si>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</si>
  <si>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</si>
  <si>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</si>
  <si>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</si>
  <si>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</si>
  <si>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</si>
  <si>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</si>
  <si>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</si>
  <si>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</si>
  <si>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</si>
  <si>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</si>
  <si>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</si>
  <si>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</si>
  <si>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</si>
  <si>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</si>
  <si>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</si>
  <si>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</si>
  <si>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</si>
  <si>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</si>
  <si>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</si>
  <si>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</si>
  <si>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</si>
  <si>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</si>
  <si>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</si>
  <si>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</si>
  <si>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</si>
  <si>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</si>
  <si>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</si>
  <si>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</si>
  <si>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</si>
  <si>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</si>
  <si>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</si>
  <si>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</si>
  <si>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</si>
  <si>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</si>
  <si>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</si>
  <si>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</si>
  <si>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</si>
  <si>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</si>
  <si>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</si>
  <si>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</si>
  <si>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</si>
  <si>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</si>
  <si>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</si>
  <si>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</si>
  <si>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</si>
  <si>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</si>
  <si>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</si>
  <si>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</si>
  <si>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</si>
  <si>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</si>
  <si>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</si>
  <si>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</si>
  <si>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</si>
  <si>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</si>
  <si>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</si>
  <si>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</si>
  <si>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</si>
  <si>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</si>
  <si>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</si>
  <si>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</si>
  <si>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</si>
  <si>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</si>
  <si>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</si>
  <si>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</si>
  <si>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</si>
  <si>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</si>
  <si>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</si>
  <si>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</si>
  <si>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</si>
  <si>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</si>
  <si>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</si>
  <si>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</si>
  <si>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</si>
  <si>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</si>
  <si>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</si>
  <si>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</si>
  <si>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</si>
  <si>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</si>
  <si>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</si>
  <si>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</si>
  <si>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</si>
  <si>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</si>
  <si>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</si>
  <si>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</si>
  <si>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</si>
  <si>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</si>
  <si>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</si>
  <si>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</si>
  <si>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</si>
  <si>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</si>
  <si>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</si>
  <si>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</si>
  <si>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</si>
  <si>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</si>
  <si>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</si>
  <si>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</si>
  <si>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</si>
  <si>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</si>
  <si>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</si>
  <si>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</si>
  <si>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</si>
  <si>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</si>
  <si>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</si>
  <si>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</si>
  <si>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</si>
  <si>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</si>
  <si>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</si>
  <si>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</si>
  <si>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</si>
  <si>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</si>
  <si>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</si>
  <si>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</si>
  <si>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</si>
  <si>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</si>
  <si>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</si>
  <si>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</si>
  <si>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</si>
  <si>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</si>
  <si>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</si>
  <si>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</si>
  <si>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</si>
  <si>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</si>
  <si>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</si>
  <si>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</si>
  <si>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</si>
  <si>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</si>
  <si>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</si>
  <si>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</si>
  <si>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</si>
  <si>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</si>
  <si>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</si>
  <si>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</si>
  <si>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</si>
  <si>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</si>
  <si>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</si>
  <si>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</si>
  <si>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</si>
  <si>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</si>
  <si>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</si>
  <si>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</si>
  <si>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</si>
  <si>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</si>
  <si>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</si>
  <si>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</si>
  <si>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</si>
  <si>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</si>
  <si>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</si>
  <si>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</si>
  <si>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</si>
  <si>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</si>
  <si>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</si>
  <si>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</si>
  <si>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</si>
  <si>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</si>
  <si>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</si>
  <si>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</si>
  <si>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</si>
  <si>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</si>
  <si>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</si>
  <si>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</si>
  <si>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</si>
  <si>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</si>
  <si>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</si>
  <si>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</si>
  <si>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</si>
  <si>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</si>
  <si>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</si>
  <si>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</si>
  <si>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</si>
  <si>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</si>
  <si>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</si>
  <si>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</si>
  <si>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</si>
  <si>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</si>
  <si>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</si>
  <si>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</si>
  <si>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</si>
  <si>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</si>
  <si>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</si>
  <si>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</si>
  <si>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</si>
  <si>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</si>
  <si>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</si>
  <si>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</si>
  <si>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</si>
  <si>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</si>
  <si>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</si>
  <si>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</si>
  <si>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</si>
  <si>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</si>
  <si>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</si>
  <si>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</si>
  <si>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</si>
  <si>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</si>
  <si>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</si>
  <si>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</si>
  <si>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</si>
  <si>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</si>
  <si>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</si>
  <si>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</si>
  <si>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</si>
  <si>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</si>
  <si>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</si>
  <si>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</si>
  <si>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</si>
  <si>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</si>
  <si>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</si>
  <si>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</si>
  <si>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</si>
  <si>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</si>
  <si>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</si>
  <si>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</si>
  <si>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</si>
  <si>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</si>
  <si>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</si>
  <si>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</si>
  <si>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</si>
  <si>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</si>
  <si>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</si>
  <si>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</si>
  <si>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</si>
  <si>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</si>
  <si>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</si>
  <si>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</si>
  <si>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</si>
  <si>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</si>
  <si>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</si>
  <si>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</si>
  <si>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</si>
  <si>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</si>
  <si>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</si>
  <si>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</si>
  <si>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</si>
  <si>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</si>
  <si>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</si>
  <si>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</si>
  <si>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</si>
  <si>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</si>
  <si>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</si>
  <si>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</si>
  <si>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</si>
  <si>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</si>
  <si>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</si>
  <si>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</si>
  <si>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</si>
  <si>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</si>
  <si>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</si>
  <si>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</si>
  <si>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</si>
  <si>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</si>
  <si>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</si>
  <si>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</si>
  <si>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</si>
  <si>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</si>
  <si>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</si>
  <si>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</si>
  <si>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</si>
  <si>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</si>
  <si>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</si>
  <si>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</si>
  <si>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</si>
  <si>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</si>
  <si>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</si>
  <si>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</si>
  <si>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</si>
  <si>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</si>
  <si>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</si>
  <si>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</si>
  <si>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</si>
  <si>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</si>
  <si>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</si>
  <si>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</si>
  <si>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</si>
  <si>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</si>
  <si>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</si>
  <si>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</si>
  <si>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</si>
  <si>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</si>
  <si>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</si>
  <si>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</si>
  <si>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</si>
  <si>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</si>
  <si>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</si>
  <si>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</si>
  <si>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</si>
  <si>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</si>
  <si>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</si>
  <si>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</si>
  <si>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</si>
  <si>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</si>
  <si>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</si>
  <si>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</si>
  <si>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</si>
  <si>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</si>
  <si>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</si>
  <si>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</si>
  <si>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</si>
  <si>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</si>
  <si>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</si>
  <si>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</si>
  <si>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</si>
  <si>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</si>
  <si>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</si>
  <si>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</si>
  <si>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</si>
  <si>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</si>
  <si>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</si>
  <si>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</si>
  <si>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</si>
  <si>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</si>
  <si>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</si>
  <si>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</si>
  <si>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</si>
  <si>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</si>
  <si>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</si>
  <si>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</si>
  <si>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</si>
  <si>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</si>
  <si>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</si>
  <si>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</si>
  <si>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</si>
  <si>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</si>
  <si>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</si>
  <si>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</si>
  <si>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</si>
  <si>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</si>
  <si>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</si>
  <si>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</si>
  <si>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</si>
  <si>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</si>
  <si>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</si>
  <si>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</si>
  <si>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</si>
  <si>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</si>
  <si>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</si>
  <si>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</si>
  <si>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</si>
  <si>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</si>
  <si>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</si>
  <si>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</si>
  <si>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</si>
  <si>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</si>
  <si>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</si>
  <si>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</si>
  <si>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</si>
  <si>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</si>
  <si>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</si>
  <si>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</si>
  <si>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</si>
  <si>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</si>
  <si>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</si>
  <si>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</si>
  <si>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</si>
  <si>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</si>
  <si>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</si>
  <si>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</si>
  <si>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</si>
  <si>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</si>
  <si>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</si>
  <si>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</si>
  <si>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</si>
  <si>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</si>
  <si>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</si>
  <si>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</si>
  <si>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</si>
  <si>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</si>
  <si>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</si>
  <si>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</si>
  <si>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</si>
  <si>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</si>
  <si>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</si>
  <si>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</si>
  <si>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</si>
  <si>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</si>
  <si>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</si>
  <si>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</si>
  <si>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</si>
  <si>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</si>
  <si>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</si>
  <si>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</si>
  <si>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</si>
  <si>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</si>
  <si>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</si>
  <si>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</si>
  <si>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</si>
  <si>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</si>
  <si>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</si>
  <si>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</si>
  <si>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</si>
  <si>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</si>
  <si>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</si>
  <si>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</si>
  <si>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</si>
  <si>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</si>
  <si>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</si>
  <si>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</si>
  <si>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</si>
  <si>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</si>
  <si>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</si>
  <si>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</si>
  <si>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</si>
  <si>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</si>
  <si>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</si>
  <si>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</si>
  <si>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</si>
  <si>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</si>
  <si>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</si>
  <si>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</si>
  <si>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</si>
  <si>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</si>
  <si>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</si>
  <si>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</si>
  <si>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</si>
  <si>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</si>
  <si>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</si>
  <si>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</si>
  <si>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</si>
  <si>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</si>
  <si>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</si>
  <si>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</si>
  <si>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</si>
  <si>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</si>
  <si>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</si>
  <si>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</si>
  <si>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</si>
  <si>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</si>
  <si>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</si>
  <si>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</si>
  <si>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</si>
  <si>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</si>
  <si>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</si>
  <si>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</si>
  <si>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</si>
  <si>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</si>
  <si>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</si>
  <si>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</si>
  <si>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</si>
  <si>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</si>
  <si>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</si>
  <si>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</si>
  <si>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</si>
  <si>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</si>
  <si>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</si>
  <si>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</si>
  <si>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</si>
  <si>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</si>
  <si>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</si>
  <si>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</si>
  <si>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</si>
  <si>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</si>
  <si>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</si>
  <si>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</si>
  <si>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</si>
  <si>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</si>
  <si>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</si>
  <si>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</si>
  <si>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</si>
  <si>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</si>
  <si>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</si>
  <si>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</si>
  <si>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</si>
  <si>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</si>
  <si>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</si>
  <si>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</si>
  <si>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</si>
  <si>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</si>
  <si>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</si>
  <si>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</si>
  <si>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</si>
  <si>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</si>
  <si>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</si>
  <si>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</si>
  <si>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</si>
  <si>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</si>
  <si>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</si>
  <si>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</si>
  <si>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</si>
  <si>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</si>
  <si>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</si>
  <si>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</si>
  <si>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</si>
  <si>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</si>
  <si>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</si>
  <si>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</si>
  <si>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</si>
  <si>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</si>
  <si>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</si>
  <si>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</si>
  <si>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</si>
  <si>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</si>
  <si>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</si>
  <si>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</si>
  <si>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</si>
  <si>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</si>
  <si>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</si>
  <si>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</si>
  <si>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</si>
  <si>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</si>
  <si>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</si>
  <si>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</si>
  <si>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</si>
  <si>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</si>
  <si>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</si>
  <si>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</si>
  <si>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</si>
  <si>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</si>
  <si>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</si>
  <si>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</si>
  <si>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</si>
  <si>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</si>
  <si>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</si>
  <si>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</si>
  <si>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</si>
  <si>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</si>
  <si>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</si>
  <si>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</si>
  <si>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</si>
  <si>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</si>
  <si>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</si>
  <si>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</si>
  <si>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</si>
  <si>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</si>
  <si>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</si>
  <si>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</si>
  <si>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</si>
  <si>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</si>
  <si>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</si>
  <si>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</si>
  <si>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</si>
  <si>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</si>
  <si>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</si>
  <si>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</si>
  <si>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</si>
  <si>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</si>
  <si>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</si>
  <si>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</si>
  <si>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</si>
  <si>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</si>
  <si>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</si>
  <si>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</si>
  <si>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</si>
  <si>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</si>
  <si>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</si>
  <si>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</si>
  <si>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</si>
  <si>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</si>
  <si>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</si>
  <si>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</si>
  <si>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</si>
  <si>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</si>
  <si>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</si>
  <si>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</si>
  <si>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</si>
  <si>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</si>
  <si>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</si>
  <si>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</si>
  <si>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</si>
  <si>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</si>
  <si>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</si>
  <si>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</si>
  <si>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</si>
  <si>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</si>
  <si>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</si>
  <si>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</si>
  <si>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</si>
  <si>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</si>
  <si>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</si>
  <si>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</si>
  <si>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</si>
  <si>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</si>
  <si>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</si>
  <si>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</si>
  <si>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</si>
  <si>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</si>
  <si>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</si>
  <si>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</si>
  <si>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</si>
  <si>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</si>
  <si>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</si>
  <si>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</si>
  <si>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</si>
  <si>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</si>
  <si>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</si>
  <si>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</si>
  <si>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</si>
  <si>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</si>
  <si>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</si>
  <si>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</si>
  <si>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</si>
  <si>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</si>
  <si>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</si>
  <si>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</si>
  <si>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</si>
  <si>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</si>
  <si>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</si>
  <si>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</si>
  <si>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</si>
  <si>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</si>
  <si>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</si>
  <si>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</si>
  <si>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</si>
  <si>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</si>
  <si>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</si>
  <si>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</si>
  <si>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</si>
  <si>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</si>
  <si>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</si>
  <si>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</si>
  <si>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</si>
  <si>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</si>
  <si>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</si>
  <si>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</si>
  <si>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</si>
  <si>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</si>
  <si>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</si>
  <si>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</si>
  <si>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</si>
  <si>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</si>
  <si>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</si>
  <si>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</si>
  <si>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</si>
  <si>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</si>
  <si>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</si>
  <si>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</si>
  <si>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</si>
  <si>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</si>
  <si>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</si>
  <si>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</si>
  <si>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</si>
  <si>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</si>
  <si>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</si>
  <si>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</si>
  <si>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</si>
  <si>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</si>
  <si>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</si>
  <si>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</si>
  <si>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</si>
  <si>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</si>
  <si>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</si>
  <si>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</si>
  <si>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</si>
  <si>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</si>
  <si>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</si>
  <si>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</si>
  <si>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</si>
  <si>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</si>
  <si>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</si>
  <si>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</si>
  <si>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</si>
  <si>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</si>
  <si>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</si>
  <si>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</si>
  <si>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</si>
  <si>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</si>
  <si>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</si>
  <si>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</si>
  <si>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</si>
  <si>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</si>
  <si>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</si>
  <si>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</si>
  <si>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</si>
  <si>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</si>
  <si>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</si>
  <si>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</si>
  <si>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</si>
  <si>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</si>
  <si>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</si>
  <si>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</si>
  <si>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</si>
  <si>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</si>
  <si>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</si>
  <si>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</si>
  <si>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</si>
  <si>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</si>
  <si>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</si>
  <si>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</si>
  <si>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</si>
  <si>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</si>
  <si>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</si>
  <si>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</si>
  <si>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</si>
  <si>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</si>
  <si>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</si>
  <si>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</si>
  <si>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</si>
  <si>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</si>
  <si>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</si>
  <si>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</si>
  <si>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</si>
  <si>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</si>
  <si>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</si>
  <si>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</si>
  <si>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</si>
  <si>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</si>
  <si>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</si>
  <si>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</si>
  <si>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</si>
  <si>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</si>
  <si>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</si>
  <si>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</si>
  <si>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</si>
  <si>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</si>
  <si>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</si>
  <si>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</si>
  <si>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</si>
  <si>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</si>
  <si>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</si>
  <si>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</si>
  <si>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</si>
  <si>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</si>
  <si>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</si>
  <si>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</si>
  <si>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</si>
  <si>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</si>
  <si>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</si>
  <si>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</si>
  <si>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</si>
  <si>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</si>
  <si>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</si>
  <si>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</si>
  <si>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</si>
  <si>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</si>
  <si>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</si>
  <si>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</si>
  <si>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</si>
  <si>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</si>
  <si>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</si>
  <si>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</si>
  <si>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</si>
  <si>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</si>
  <si>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</si>
  <si>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</si>
  <si>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</si>
  <si>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</si>
  <si>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</si>
  <si>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</si>
  <si>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</si>
  <si>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</si>
  <si>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</si>
  <si>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</si>
  <si>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</si>
  <si>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</si>
  <si>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</si>
  <si>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</si>
  <si>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</si>
  <si>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</si>
  <si>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</si>
  <si>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</si>
  <si>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</si>
  <si>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</si>
  <si>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</si>
  <si>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</si>
  <si>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</si>
  <si>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</si>
  <si>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</si>
  <si>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</si>
  <si>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</si>
  <si>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</si>
  <si>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</si>
  <si>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</si>
  <si>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</si>
  <si>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</si>
  <si>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</si>
  <si>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</si>
  <si>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</si>
  <si>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</si>
  <si>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</si>
  <si>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</si>
  <si>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</si>
  <si>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</si>
  <si>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</si>
  <si>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</si>
  <si>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</si>
  <si>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</si>
  <si>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</si>
  <si>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</si>
  <si>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</si>
  <si>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</si>
  <si>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</si>
  <si>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</si>
  <si>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</si>
  <si>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</si>
  <si>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</si>
  <si>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</si>
  <si>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</si>
  <si>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</si>
  <si>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</si>
  <si>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</si>
  <si>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</si>
  <si>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</si>
  <si>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</si>
  <si>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</si>
  <si>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</si>
  <si>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</si>
  <si>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</si>
  <si>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</si>
  <si>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</si>
  <si>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</si>
  <si>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</si>
  <si>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</si>
  <si>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</si>
  <si>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</si>
  <si>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</si>
  <si>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</si>
  <si>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</si>
  <si>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</si>
  <si>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</si>
  <si>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</si>
  <si>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</si>
  <si>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</si>
  <si>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</si>
  <si>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</si>
  <si>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</si>
  <si>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</si>
  <si>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</si>
  <si>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</si>
  <si>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</si>
  <si>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</si>
  <si>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</si>
  <si>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</si>
  <si>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</si>
  <si>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</si>
  <si>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</si>
  <si>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</si>
  <si>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</si>
  <si>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</si>
  <si>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</si>
  <si>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</si>
  <si>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</si>
  <si>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</si>
  <si>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</si>
  <si>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</si>
  <si>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</si>
  <si>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</si>
  <si>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</si>
  <si>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</si>
  <si>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</si>
  <si>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</si>
  <si>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</si>
  <si>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</si>
  <si>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</si>
  <si>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</si>
  <si>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</si>
  <si>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</si>
  <si>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</si>
  <si>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</si>
  <si>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</si>
  <si>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</si>
  <si>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</si>
  <si>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</si>
  <si>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</si>
  <si>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</si>
  <si>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</si>
  <si>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</si>
  <si>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</si>
  <si>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</si>
  <si>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</si>
  <si>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</si>
  <si>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</si>
  <si>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</si>
  <si>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</si>
  <si>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</si>
  <si>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</si>
  <si>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</si>
  <si>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</si>
  <si>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</si>
  <si>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</si>
  <si>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</si>
  <si>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</si>
  <si>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</si>
  <si>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</si>
  <si>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</si>
  <si>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</si>
  <si>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</si>
  <si>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</si>
  <si>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</si>
  <si>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</si>
  <si>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</si>
  <si>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</si>
  <si>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</si>
  <si>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</si>
  <si>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</si>
  <si>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</si>
  <si>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</si>
  <si>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</si>
  <si>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</si>
  <si>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</si>
  <si>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</si>
  <si>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</si>
  <si>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</si>
  <si>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</si>
  <si>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</si>
  <si>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</si>
  <si>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</si>
  <si>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</si>
  <si>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</si>
  <si>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</si>
  <si>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</si>
  <si>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</si>
  <si>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</si>
  <si>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</si>
  <si>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</si>
  <si>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</si>
  <si>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</si>
  <si>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</si>
  <si>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</si>
  <si>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</si>
  <si>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</si>
  <si>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</si>
  <si>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</si>
  <si>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</si>
  <si>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</si>
  <si>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</si>
  <si>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</si>
  <si>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</si>
  <si>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</si>
  <si>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</si>
  <si>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</si>
  <si>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</si>
  <si>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</si>
  <si>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</si>
  <si>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</si>
  <si>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</si>
  <si>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</si>
  <si>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</si>
  <si>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</si>
  <si>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</si>
  <si>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</si>
  <si>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</si>
  <si>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</si>
  <si>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</si>
  <si>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</si>
  <si>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</si>
  <si>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</si>
  <si>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</si>
  <si>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</si>
  <si>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</si>
  <si>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</si>
  <si>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</si>
  <si>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</si>
  <si>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</si>
  <si>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</si>
  <si>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</si>
  <si>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</si>
  <si>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</si>
  <si>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</si>
  <si>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</si>
  <si>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</si>
  <si>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</si>
  <si>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</si>
  <si>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</si>
  <si>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</si>
  <si>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</si>
  <si>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</si>
  <si>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</si>
  <si>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</si>
  <si>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</si>
  <si>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</si>
  <si>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</si>
  <si>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</si>
  <si>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</si>
  <si>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</si>
  <si>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</si>
  <si>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</si>
  <si>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</si>
  <si>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</si>
  <si>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</si>
  <si>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</si>
  <si>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</si>
  <si>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</si>
  <si>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</si>
  <si>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</si>
  <si>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</si>
  <si>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</si>
  <si>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</si>
  <si>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</si>
  <si>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</si>
  <si>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</si>
  <si>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</si>
  <si>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</si>
  <si>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</si>
  <si>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</si>
  <si>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</si>
  <si>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</si>
  <si>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</si>
  <si>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</si>
  <si>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</si>
  <si>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</si>
  <si>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</si>
  <si>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</si>
  <si>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</si>
  <si>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</si>
  <si>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</si>
  <si>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</si>
  <si>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</si>
  <si>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</si>
  <si>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</si>
  <si>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</si>
  <si>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</si>
  <si>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</si>
  <si>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</si>
  <si>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</si>
  <si>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</si>
  <si>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</si>
  <si>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</si>
  <si>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</si>
  <si>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</si>
  <si>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</si>
  <si>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</si>
  <si>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</si>
  <si>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</si>
  <si>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</si>
  <si>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</si>
  <si>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</si>
  <si>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</si>
  <si>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</si>
  <si>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</si>
  <si>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</si>
  <si>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</si>
  <si>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</si>
  <si>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</si>
  <si>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</si>
  <si>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</si>
  <si>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</si>
  <si>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</si>
  <si>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</si>
  <si>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</si>
  <si>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</si>
  <si>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</si>
  <si>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</si>
  <si>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</si>
  <si>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</si>
  <si>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</si>
  <si>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</si>
  <si>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</si>
  <si>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</si>
  <si>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</si>
  <si>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</si>
  <si>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</si>
  <si>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</si>
  <si>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</si>
  <si>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</si>
  <si>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</si>
  <si>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</si>
  <si>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</si>
  <si>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</si>
  <si>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</si>
  <si>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</si>
  <si>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</si>
  <si>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</si>
  <si>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</si>
  <si>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</si>
  <si>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</si>
  <si>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</si>
  <si>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</si>
  <si>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</si>
  <si>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</si>
  <si>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</si>
  <si>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</si>
  <si>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</si>
  <si>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</si>
  <si>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</si>
  <si>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</si>
  <si>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</si>
  <si>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</si>
  <si>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</si>
  <si>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</si>
  <si>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</si>
  <si>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</si>
  <si>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</si>
  <si>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</si>
  <si>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</si>
  <si>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</si>
  <si>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</si>
  <si>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</si>
  <si>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</si>
  <si>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</si>
  <si>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</si>
  <si>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</si>
  <si>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</si>
  <si>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</si>
  <si>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</si>
  <si>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</si>
  <si>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</si>
  <si>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</si>
  <si>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</si>
  <si>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</si>
  <si>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</si>
  <si>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</si>
  <si>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</si>
  <si>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</si>
  <si>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</si>
  <si>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</si>
  <si>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</si>
  <si>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</si>
  <si>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</si>
  <si>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</si>
  <si>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</si>
  <si>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</si>
  <si>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</si>
  <si>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</si>
  <si>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</si>
  <si>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</si>
  <si>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</si>
  <si>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</si>
  <si>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</si>
  <si>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</si>
  <si>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</si>
  <si>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</si>
  <si>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</si>
  <si>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</si>
  <si>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</si>
  <si>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</si>
  <si>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</si>
  <si>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</si>
  <si>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</si>
  <si>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</si>
  <si>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</si>
  <si>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</si>
  <si>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</si>
  <si>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</si>
  <si>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</si>
  <si>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</si>
  <si>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</si>
  <si>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</si>
  <si>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</si>
  <si>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</si>
  <si>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</si>
  <si>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</si>
  <si>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</si>
  <si>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</si>
  <si>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</si>
  <si>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</si>
  <si>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</si>
  <si>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</si>
  <si>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</si>
  <si>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</si>
  <si>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</si>
  <si>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</si>
  <si>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</si>
  <si>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</si>
  <si>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</si>
  <si>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</si>
  <si>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</si>
  <si>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</si>
  <si>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</si>
  <si>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</si>
  <si>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</si>
  <si>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</si>
  <si>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</si>
  <si>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</si>
  <si>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</si>
  <si>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</si>
  <si>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</si>
  <si>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</si>
  <si>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</si>
  <si>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</si>
  <si>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</si>
  <si>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</si>
  <si>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</si>
  <si>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</si>
  <si>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</si>
  <si>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</si>
  <si>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</si>
  <si>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</si>
  <si>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</si>
  <si>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</si>
  <si>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</si>
  <si>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</si>
  <si>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</si>
  <si>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</si>
  <si>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</si>
  <si>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</si>
  <si>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</si>
  <si>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</si>
  <si>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</si>
  <si>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</si>
  <si>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</si>
  <si>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</si>
  <si>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</si>
  <si>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</si>
  <si>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</si>
  <si>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</si>
  <si>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</si>
  <si>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</si>
  <si>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</si>
  <si>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</si>
  <si>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</si>
  <si>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</si>
  <si>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</si>
  <si>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</si>
  <si>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</si>
  <si>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</si>
  <si>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</si>
  <si>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</si>
  <si>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</si>
  <si>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</si>
  <si>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</si>
  <si>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</si>
  <si>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</si>
  <si>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</si>
  <si>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</si>
  <si>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</si>
  <si>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</si>
  <si>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</si>
  <si>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</si>
  <si>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</si>
  <si>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</si>
  <si>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</si>
  <si>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</si>
  <si>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</si>
  <si>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</si>
  <si>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</si>
  <si>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</si>
  <si>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</si>
  <si>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</si>
  <si>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</si>
  <si>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</si>
  <si>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</si>
  <si>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</si>
  <si>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</si>
  <si>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</si>
  <si>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</si>
  <si>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</si>
  <si>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</si>
  <si>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</si>
  <si>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</si>
  <si>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</si>
  <si>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</si>
  <si>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</si>
  <si>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</si>
  <si>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</si>
  <si>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</si>
  <si>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</si>
  <si>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</si>
  <si>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</si>
  <si>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</si>
  <si>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</si>
  <si>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</si>
  <si>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</si>
  <si>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</si>
  <si>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</si>
  <si>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</si>
  <si>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</si>
  <si>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</si>
  <si>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</si>
  <si>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</si>
  <si>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</si>
  <si>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</si>
  <si>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</si>
  <si>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</si>
  <si>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</si>
  <si>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</si>
  <si>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</si>
  <si>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</si>
  <si>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</si>
  <si>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</si>
  <si>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</si>
  <si>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</si>
  <si>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</si>
  <si>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</si>
  <si>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</si>
  <si>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</si>
  <si>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</si>
  <si>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</si>
  <si>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</si>
  <si>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</si>
  <si>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</si>
  <si>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</si>
  <si>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</si>
  <si>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</si>
  <si>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</si>
  <si>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</si>
  <si>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</si>
  <si>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</si>
  <si>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</si>
  <si>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</si>
  <si>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</si>
  <si>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</si>
  <si>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</si>
  <si>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</si>
  <si>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</si>
  <si>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</si>
  <si>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</si>
  <si>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</si>
  <si>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</si>
  <si>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</si>
  <si>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</si>
  <si>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</si>
  <si>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</si>
  <si>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</si>
  <si>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</si>
  <si>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</si>
  <si>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</si>
  <si>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</si>
  <si>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</si>
  <si>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</si>
  <si>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</si>
  <si>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</si>
  <si>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</si>
  <si>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</si>
  <si>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</si>
  <si>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</si>
  <si>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</si>
  <si>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</si>
  <si>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</si>
  <si>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</si>
  <si>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</si>
  <si>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</si>
  <si>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</si>
  <si>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</si>
  <si>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</si>
  <si>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</si>
  <si>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</si>
  <si>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</si>
  <si>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</si>
  <si>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</si>
  <si>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</si>
  <si>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</si>
  <si>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</si>
  <si>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</si>
  <si>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</si>
  <si>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</si>
  <si>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</si>
  <si>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</si>
  <si>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</si>
  <si>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</si>
  <si>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</si>
  <si>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</si>
  <si>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</si>
  <si>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</si>
  <si>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</si>
  <si>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</si>
  <si>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</si>
  <si>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</si>
  <si>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</si>
  <si>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</si>
  <si>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</si>
  <si>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</si>
  <si>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</si>
  <si>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</si>
  <si>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</si>
  <si>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</si>
  <si>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</si>
  <si>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</si>
  <si>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</si>
  <si>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</si>
  <si>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</si>
  <si>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</si>
  <si>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</si>
  <si>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</si>
  <si>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</si>
  <si>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</si>
  <si>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</si>
  <si>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</si>
  <si>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</si>
  <si>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</si>
  <si>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</si>
  <si>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</si>
  <si>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</si>
  <si>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</si>
  <si>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</si>
  <si>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</si>
  <si>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</si>
  <si>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</si>
  <si>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</si>
  <si>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</si>
  <si>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</si>
  <si>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</si>
  <si>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</si>
  <si>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</si>
  <si>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</si>
  <si>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</si>
  <si>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</si>
  <si>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</si>
  <si>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</si>
  <si>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</si>
  <si>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</si>
  <si>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</si>
  <si>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</si>
  <si>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</si>
  <si>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</si>
  <si>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</si>
  <si>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</si>
  <si>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</si>
  <si>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</si>
  <si>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</si>
  <si>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</si>
  <si>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</si>
  <si>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</si>
  <si>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</si>
  <si>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</si>
  <si>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</si>
  <si>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</si>
  <si>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</si>
  <si>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</si>
  <si>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</si>
  <si>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</si>
  <si>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</si>
  <si>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</si>
  <si>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</si>
  <si>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</si>
  <si>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</si>
  <si>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</si>
  <si>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</si>
  <si>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</si>
  <si>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</si>
  <si>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</si>
  <si>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</si>
  <si>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</si>
  <si>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</si>
  <si>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</si>
  <si>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</si>
  <si>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</si>
  <si>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</si>
  <si>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</si>
  <si>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</si>
  <si>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</si>
  <si>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</si>
  <si>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</si>
  <si>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</si>
  <si>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</si>
  <si>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</si>
  <si>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</si>
  <si>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</si>
  <si>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</si>
  <si>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</si>
  <si>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</si>
  <si>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</si>
  <si>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</si>
  <si>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</si>
  <si>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</si>
  <si>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</si>
  <si>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</si>
  <si>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</si>
  <si>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</si>
  <si>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</si>
  <si>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</si>
  <si>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</si>
  <si>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</si>
  <si>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</si>
  <si>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</si>
  <si>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</si>
  <si>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</si>
  <si>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</si>
  <si>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</si>
  <si>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</si>
  <si>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</si>
  <si>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</si>
  <si>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</si>
  <si>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</si>
  <si>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</si>
  <si>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</si>
  <si>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</si>
  <si>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</si>
  <si>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</si>
  <si>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</si>
  <si>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</si>
  <si>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</si>
  <si>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</si>
  <si>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</si>
  <si>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</si>
  <si>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</si>
  <si>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</si>
  <si>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</si>
  <si>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</si>
  <si>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</si>
  <si>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</si>
  <si>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</si>
  <si>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</si>
  <si>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</si>
  <si>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</si>
  <si>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</si>
  <si>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</si>
  <si>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</si>
  <si>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</si>
  <si>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</si>
  <si>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</si>
  <si>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</si>
  <si>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</si>
  <si>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</si>
  <si>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</si>
  <si>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</si>
  <si>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</si>
  <si>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</si>
  <si>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</si>
  <si>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</si>
  <si>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</si>
  <si>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</si>
  <si>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</si>
  <si>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</si>
  <si>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</si>
  <si>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</si>
  <si>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</si>
  <si>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</si>
  <si>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</si>
  <si>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</si>
  <si>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</si>
  <si>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</si>
  <si>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</si>
  <si>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</si>
  <si>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</si>
  <si>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</si>
  <si>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</si>
  <si>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</si>
  <si>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</si>
  <si>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</si>
  <si>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</si>
  <si>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</si>
  <si>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</si>
  <si>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</si>
  <si>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</si>
  <si>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</si>
  <si>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</si>
  <si>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</si>
  <si>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</si>
  <si>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</si>
  <si>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</si>
  <si>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</si>
  <si>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</si>
  <si>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</si>
  <si>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</si>
  <si>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</si>
  <si>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</si>
  <si>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</si>
  <si>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</si>
  <si>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</si>
  <si>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</si>
  <si>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</si>
  <si>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</si>
  <si>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</si>
  <si>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</si>
  <si>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</si>
  <si>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</si>
  <si>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</si>
  <si>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</si>
  <si>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</si>
  <si>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</si>
  <si>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</si>
  <si>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</si>
  <si>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</si>
  <si>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</si>
  <si>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</si>
  <si>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</si>
  <si>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</si>
  <si>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</si>
  <si>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</si>
  <si>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</si>
  <si>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</si>
  <si>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</si>
  <si>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</si>
  <si>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</si>
  <si>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</si>
  <si>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</si>
  <si>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</si>
  <si>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</si>
  <si>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</si>
  <si>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</si>
  <si>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</si>
  <si>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</si>
  <si>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</si>
  <si>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</si>
  <si>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</si>
  <si>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</si>
  <si>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</si>
  <si>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</si>
  <si>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</si>
  <si>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</si>
  <si>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</si>
  <si>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</si>
  <si>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</si>
  <si>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</si>
  <si>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</si>
  <si>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</si>
  <si>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</si>
  <si>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</si>
  <si>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</si>
  <si>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</si>
  <si>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</si>
  <si>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</si>
  <si>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</si>
  <si>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</si>
  <si>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</si>
  <si>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</si>
  <si>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</si>
  <si>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</si>
  <si>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</si>
  <si>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</si>
  <si>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</si>
  <si>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</si>
  <si>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</si>
  <si>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</si>
  <si>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</si>
  <si>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</si>
  <si>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</si>
  <si>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</si>
  <si>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</si>
  <si>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</si>
  <si>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</si>
  <si>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</si>
  <si>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</si>
  <si>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</si>
  <si>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</si>
  <si>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</si>
  <si>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</si>
  <si>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</si>
  <si>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</si>
  <si>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</si>
  <si>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</si>
  <si>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</si>
  <si>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</si>
  <si>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</si>
  <si>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</si>
  <si>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</si>
  <si>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</si>
  <si>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</si>
  <si>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</si>
  <si>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</si>
  <si>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</si>
  <si>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</si>
  <si>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</si>
  <si>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</si>
  <si>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</si>
  <si>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</si>
  <si>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</si>
  <si>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</si>
  <si>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</si>
  <si>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</si>
  <si>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</si>
  <si>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</si>
  <si>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</si>
  <si>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</si>
  <si>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</si>
  <si>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</si>
  <si>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</si>
  <si>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</si>
  <si>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</si>
  <si>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</si>
  <si>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</si>
  <si>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</si>
  <si>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</si>
  <si>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</si>
  <si>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</si>
  <si>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</si>
  <si>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</si>
  <si>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</si>
  <si>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</si>
  <si>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</si>
  <si>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</si>
  <si>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</si>
  <si>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</si>
  <si>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</si>
  <si>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</si>
  <si>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</si>
  <si>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</si>
  <si>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</si>
  <si>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</si>
  <si>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</si>
  <si>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</si>
  <si>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</si>
  <si>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</si>
  <si>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</si>
  <si>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</si>
  <si>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</si>
  <si>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</si>
  <si>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</si>
  <si>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</si>
  <si>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</si>
  <si>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</si>
  <si>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</si>
  <si>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</si>
  <si>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</si>
  <si>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</si>
  <si>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</si>
  <si>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</si>
  <si>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</si>
  <si>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</si>
  <si>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</si>
  <si>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</si>
  <si>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</si>
  <si>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</si>
  <si>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</si>
  <si>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</si>
  <si>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</si>
  <si>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</si>
  <si>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</si>
  <si>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</si>
  <si>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</si>
  <si>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</si>
  <si>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</si>
  <si>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</si>
  <si>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</si>
  <si>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</si>
  <si>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</si>
  <si>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</si>
  <si>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</si>
  <si>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</si>
  <si>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</si>
  <si>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</si>
  <si>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</si>
  <si>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</si>
  <si>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</si>
  <si>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</si>
  <si>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</si>
  <si>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</si>
  <si>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</si>
  <si>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</si>
  <si>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</si>
  <si>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</si>
  <si>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</si>
  <si>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</si>
  <si>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</si>
  <si>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</si>
  <si>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</si>
  <si>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</si>
  <si>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</si>
  <si>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</si>
  <si>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</si>
  <si>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</si>
  <si>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</si>
  <si>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</si>
  <si>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</si>
  <si>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</si>
  <si>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</si>
  <si>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</si>
  <si>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</si>
  <si>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</si>
  <si>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</si>
  <si>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</si>
  <si>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</si>
  <si>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</si>
  <si>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</si>
  <si>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</si>
  <si>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</si>
  <si>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</si>
  <si>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</si>
  <si>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</si>
  <si>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</si>
  <si>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</si>
  <si>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</si>
  <si>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</si>
  <si>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</si>
  <si>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</si>
  <si>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</si>
  <si>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</si>
  <si>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</si>
  <si>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</si>
  <si>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</si>
  <si>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</si>
  <si>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</si>
  <si>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</si>
  <si>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</si>
  <si>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</si>
  <si>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</si>
  <si>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</si>
  <si>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</si>
  <si>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</si>
  <si>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</si>
  <si>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</si>
  <si>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</si>
  <si>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</si>
  <si>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</si>
  <si>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</si>
  <si>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</si>
  <si>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</si>
  <si>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</si>
  <si>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</si>
  <si>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</si>
  <si>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</si>
  <si>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</si>
  <si>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</si>
  <si>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</si>
  <si>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</si>
  <si>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</si>
  <si>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</si>
  <si>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</si>
  <si>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</si>
  <si>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</si>
  <si>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</si>
  <si>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</si>
  <si>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</si>
  <si>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</si>
  <si>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</si>
  <si>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</si>
  <si>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</si>
  <si>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</si>
  <si>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</si>
  <si>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</si>
  <si>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</si>
  <si>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</si>
  <si>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</si>
  <si>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</si>
  <si>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</si>
  <si>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</si>
  <si>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</si>
  <si>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</si>
  <si>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</si>
  <si>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</si>
  <si>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</si>
  <si>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</si>
  <si>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</si>
  <si>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</si>
  <si>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</si>
  <si>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</si>
  <si>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</si>
  <si>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</si>
  <si>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</si>
  <si>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</si>
  <si>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</si>
  <si>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</si>
  <si>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</si>
  <si>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</si>
  <si>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</si>
  <si>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</si>
  <si>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</si>
  <si>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</si>
  <si>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</si>
  <si>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</si>
  <si>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</si>
  <si>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</si>
  <si>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</si>
  <si>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</si>
  <si>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</si>
  <si>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</si>
  <si>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</si>
  <si>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</si>
  <si>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</si>
  <si>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</si>
  <si>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</si>
  <si>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</si>
  <si>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</si>
  <si>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</si>
  <si>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</si>
  <si>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</si>
  <si>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</si>
  <si>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</si>
  <si>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</si>
  <si>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</si>
  <si>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</si>
  <si>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</si>
  <si>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</si>
  <si>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</si>
  <si>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</si>
  <si>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</si>
  <si>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</si>
  <si>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</si>
  <si>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</si>
  <si>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</si>
  <si>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</si>
  <si>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</si>
  <si>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</si>
  <si>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</si>
  <si>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</si>
  <si>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</si>
  <si>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</si>
  <si>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</si>
  <si>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</si>
  <si>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</si>
  <si>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</si>
  <si>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</si>
  <si>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</si>
  <si>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</si>
  <si>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</si>
  <si>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</si>
  <si>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</si>
  <si>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</si>
  <si>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</si>
  <si>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</si>
  <si>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</si>
  <si>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</si>
  <si>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</si>
  <si>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</si>
  <si>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</si>
  <si>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</si>
  <si>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</si>
  <si>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</si>
  <si>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</si>
  <si>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</si>
  <si>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</si>
  <si>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</si>
  <si>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</si>
  <si>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</si>
  <si>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</si>
  <si>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</si>
  <si>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</si>
  <si>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</si>
  <si>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</si>
  <si>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</si>
  <si>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</si>
  <si>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</si>
  <si>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</si>
  <si>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</si>
  <si>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</si>
  <si>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</si>
  <si>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</si>
  <si>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</si>
  <si>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</si>
  <si>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</si>
  <si>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</si>
  <si>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</si>
  <si>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</si>
  <si>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</si>
  <si>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</si>
  <si>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</si>
  <si>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</si>
  <si>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</si>
  <si>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</si>
  <si>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</si>
  <si>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</si>
  <si>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</si>
  <si>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</si>
  <si>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</si>
  <si>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</si>
  <si>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</si>
  <si>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</si>
  <si>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</si>
  <si>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</si>
  <si>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</si>
  <si>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</si>
  <si>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</si>
  <si>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</si>
  <si>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</si>
  <si>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</si>
  <si>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</si>
  <si>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</si>
  <si>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</si>
  <si>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</si>
  <si>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</si>
  <si>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</si>
  <si>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</si>
  <si>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</si>
  <si>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</si>
  <si>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</si>
  <si>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</si>
  <si>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</si>
  <si>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</si>
  <si>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</si>
  <si>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</si>
  <si>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</si>
  <si>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</si>
  <si>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</si>
  <si>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</si>
  <si>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</si>
  <si>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</si>
  <si>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</si>
  <si>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</si>
  <si>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</si>
  <si>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</si>
  <si>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</si>
  <si>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</si>
  <si>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</si>
  <si>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</si>
  <si>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</si>
  <si>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</si>
  <si>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</si>
  <si>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</si>
  <si>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</si>
  <si>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</si>
  <si>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</si>
  <si>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</si>
  <si>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</si>
  <si>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</si>
  <si>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</si>
  <si>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</si>
  <si>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</si>
  <si>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</si>
  <si>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</si>
  <si>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</si>
  <si>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</si>
  <si>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</si>
  <si>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</si>
  <si>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</si>
  <si>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</si>
  <si>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</si>
  <si>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</si>
  <si>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</si>
  <si>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</si>
  <si>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</si>
  <si>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</si>
  <si>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</si>
  <si>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</si>
  <si>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</si>
  <si>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</si>
  <si>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</si>
  <si>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</si>
  <si>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</si>
  <si>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</si>
  <si>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</si>
  <si>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</si>
  <si>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</si>
  <si>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</si>
  <si>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</si>
  <si>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</si>
  <si>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</si>
  <si>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</si>
  <si>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</si>
  <si>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</si>
  <si>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</si>
  <si>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</si>
  <si>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</si>
  <si>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</si>
  <si>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</si>
  <si>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</si>
  <si>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</si>
  <si>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</si>
  <si>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</si>
  <si>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</si>
  <si>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</si>
  <si>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</si>
  <si>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</si>
  <si>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</si>
  <si>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</si>
  <si>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</si>
  <si>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</si>
  <si>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</si>
  <si>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</si>
  <si>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</si>
  <si>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</si>
  <si>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</si>
  <si>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</si>
  <si>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</si>
  <si>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</si>
  <si>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</si>
  <si>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</si>
  <si>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</si>
  <si>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</si>
  <si>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</si>
  <si>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</si>
  <si>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</si>
  <si>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</si>
  <si>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</si>
  <si>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</si>
  <si>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</si>
  <si>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</si>
  <si>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</si>
  <si>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</si>
  <si>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</si>
  <si>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</si>
  <si>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</si>
  <si>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</si>
  <si>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</si>
  <si>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</si>
  <si>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</si>
  <si>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</si>
  <si>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</si>
  <si>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</si>
  <si>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</si>
  <si>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</si>
  <si>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</si>
  <si>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</si>
  <si>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</si>
  <si>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</si>
  <si>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</si>
  <si>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</si>
  <si>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</si>
  <si>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</si>
  <si>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</si>
  <si>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</si>
  <si>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</si>
  <si>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</si>
  <si>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</si>
  <si>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</si>
  <si>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</si>
  <si>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</si>
  <si>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</si>
  <si>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</si>
  <si>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</si>
  <si>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</si>
  <si>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</si>
  <si>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</si>
  <si>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</si>
  <si>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</si>
  <si>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</si>
  <si>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</si>
  <si>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</si>
  <si>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</si>
  <si>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</si>
  <si>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</si>
  <si>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</si>
  <si>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</si>
  <si>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</si>
  <si>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</si>
  <si>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</si>
  <si>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</si>
  <si>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</si>
  <si>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</si>
  <si>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</si>
  <si>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</si>
  <si>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</si>
  <si>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</si>
  <si>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</si>
  <si>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</si>
  <si>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</si>
  <si>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</si>
  <si>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</si>
  <si>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</si>
  <si>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</si>
  <si>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</si>
  <si>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</si>
  <si>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</si>
  <si>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</si>
  <si>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</si>
  <si>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</si>
  <si>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</si>
  <si>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</si>
  <si>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</si>
  <si>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</si>
  <si>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</si>
  <si>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</si>
  <si>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</si>
  <si>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</si>
  <si>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</si>
  <si>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</si>
  <si>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</si>
  <si>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</si>
  <si>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</si>
  <si>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</si>
  <si>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</si>
  <si>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</si>
  <si>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</si>
  <si>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</si>
  <si>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</si>
  <si>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</si>
  <si>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</si>
  <si>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</si>
  <si>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</si>
  <si>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</si>
  <si>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</si>
  <si>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</si>
  <si>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</si>
  <si>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</si>
  <si>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</si>
  <si>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</si>
  <si>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</si>
  <si>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</si>
  <si>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</si>
  <si>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</si>
  <si>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</si>
  <si>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</si>
  <si>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</si>
  <si>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</si>
  <si>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</si>
  <si>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</si>
  <si>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</si>
  <si>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</si>
  <si>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</si>
  <si>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</si>
  <si>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</si>
  <si>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</si>
  <si>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</si>
  <si>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</si>
  <si>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</si>
  <si>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</si>
  <si>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</si>
  <si>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</si>
  <si>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</si>
  <si>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</si>
  <si>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</si>
  <si>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</si>
  <si>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</si>
  <si>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</si>
  <si>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</si>
  <si>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</si>
  <si>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</si>
  <si>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</si>
  <si>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</si>
  <si>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</si>
  <si>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</si>
  <si>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</si>
  <si>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</si>
  <si>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</si>
  <si>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</si>
  <si>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</si>
  <si>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</si>
  <si>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</si>
  <si>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</si>
  <si>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</si>
  <si>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</si>
  <si>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</si>
  <si>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</si>
  <si>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</si>
  <si>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</si>
  <si>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</si>
  <si>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</si>
  <si>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</si>
  <si>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</si>
  <si>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</si>
  <si>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</si>
  <si>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</si>
  <si>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</si>
  <si>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</si>
  <si>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</si>
  <si>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</si>
  <si>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</si>
  <si>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</si>
  <si>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</si>
  <si>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</si>
  <si>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</si>
  <si>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</si>
  <si>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</si>
  <si>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</si>
  <si>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</si>
  <si>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</si>
  <si>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</si>
  <si>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</si>
  <si>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</si>
  <si>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</si>
  <si>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</si>
  <si>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</si>
  <si>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</si>
  <si>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</si>
  <si>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</si>
  <si>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</si>
  <si>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</si>
  <si>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</si>
  <si>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</si>
  <si>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</si>
  <si>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</si>
  <si>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</si>
  <si>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</si>
  <si>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</si>
  <si>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</si>
  <si>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</si>
  <si>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</si>
  <si>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</si>
  <si>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</si>
  <si>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</si>
  <si>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</si>
  <si>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</si>
  <si>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</si>
  <si>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</si>
  <si>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</si>
  <si>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</si>
  <si>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</si>
  <si>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</si>
  <si>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</si>
  <si>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</si>
  <si>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</si>
  <si>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</si>
  <si>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</si>
  <si>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</si>
  <si>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</si>
  <si>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</si>
  <si>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</si>
  <si>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</si>
  <si>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</si>
  <si>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</si>
  <si>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</si>
  <si>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</si>
  <si>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</si>
  <si>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</si>
  <si>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</si>
  <si>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</si>
  <si>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</si>
  <si>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</si>
  <si>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</si>
  <si>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</si>
  <si>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</si>
  <si>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</si>
  <si>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</si>
  <si>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</si>
  <si>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</si>
  <si>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</si>
  <si>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</si>
  <si>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</si>
  <si>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</si>
  <si>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</si>
  <si>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</si>
  <si>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</si>
  <si>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</si>
  <si>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</si>
  <si>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</si>
  <si>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</si>
  <si>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</si>
  <si>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</si>
  <si>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</si>
  <si>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</si>
  <si>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</si>
  <si>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</si>
  <si>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</si>
  <si>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</si>
  <si>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</si>
  <si>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</si>
  <si>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</si>
  <si>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</si>
  <si>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</si>
  <si>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</si>
  <si>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</si>
  <si>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</si>
  <si>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</si>
  <si>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</si>
  <si>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</si>
  <si>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</si>
  <si>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</si>
  <si>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</si>
  <si>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</si>
  <si>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</si>
  <si>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</si>
  <si>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</si>
  <si>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</si>
  <si>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</si>
  <si>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</si>
  <si>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</si>
  <si>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</si>
  <si>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</si>
  <si>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</si>
  <si>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</si>
  <si>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</si>
  <si>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</si>
  <si>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</si>
  <si>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</si>
  <si>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</si>
  <si>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</si>
  <si>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</si>
  <si>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</si>
  <si>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</si>
  <si>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</si>
  <si>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</si>
  <si>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</si>
  <si>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</si>
  <si>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</si>
  <si>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</si>
  <si>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</si>
  <si>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</si>
  <si>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</si>
  <si>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</si>
  <si>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</si>
  <si>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</si>
  <si>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</si>
  <si>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</si>
  <si>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</si>
  <si>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</si>
  <si>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</si>
  <si>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</si>
  <si>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</si>
  <si>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</si>
  <si>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</si>
  <si>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</si>
  <si>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</si>
  <si>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</si>
  <si>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</si>
  <si>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</si>
  <si>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</si>
  <si>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</si>
  <si>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</si>
  <si>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</si>
  <si>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</si>
  <si>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</si>
  <si>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</si>
  <si>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</si>
  <si>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</si>
  <si>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</si>
  <si>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</si>
  <si>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</si>
  <si>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</si>
  <si>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</si>
  <si>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</si>
  <si>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</si>
  <si>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</si>
  <si>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</si>
  <si>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</si>
  <si>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</si>
  <si>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</si>
  <si>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</si>
  <si>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</si>
  <si>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</si>
  <si>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</si>
  <si>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</si>
  <si>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</si>
  <si>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</si>
  <si>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</si>
  <si>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</si>
  <si>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</si>
  <si>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</si>
  <si>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</si>
  <si>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</si>
  <si>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</si>
  <si>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</si>
  <si>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</si>
  <si>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</si>
  <si>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</si>
  <si>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</si>
  <si>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</si>
  <si>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</si>
  <si>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</si>
  <si>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</si>
  <si>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</si>
  <si>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</si>
  <si>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</si>
  <si>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</si>
  <si>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</si>
  <si>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</si>
  <si>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</si>
  <si>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</si>
  <si>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</si>
  <si>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</si>
  <si>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</si>
  <si>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</si>
  <si>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</si>
  <si>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</si>
  <si>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</si>
  <si>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</si>
  <si>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</si>
  <si>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</si>
  <si>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</si>
  <si>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</si>
  <si>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</si>
  <si>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</si>
  <si>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</si>
  <si>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</si>
  <si>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</si>
  <si>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</si>
  <si>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</si>
  <si>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</si>
  <si>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</si>
  <si>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</si>
  <si>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</si>
  <si>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</si>
  <si>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</si>
  <si>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</si>
  <si>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</si>
  <si>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</si>
  <si>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</si>
  <si>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</si>
  <si>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</si>
  <si>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</si>
  <si>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</si>
  <si>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</si>
  <si>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</si>
  <si>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</si>
  <si>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</si>
  <si>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</si>
  <si>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</si>
  <si>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</si>
  <si>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</si>
  <si>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</si>
  <si>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</si>
  <si>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</si>
  <si>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</si>
  <si>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</si>
  <si>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</si>
  <si>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</si>
  <si>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</si>
  <si>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</si>
  <si>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</si>
  <si>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</si>
  <si>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</si>
  <si>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</si>
  <si>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</si>
  <si>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</si>
  <si>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</si>
  <si>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</si>
  <si>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</si>
  <si>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</si>
  <si>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</si>
  <si>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</si>
  <si>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</si>
  <si>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</si>
  <si>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</si>
  <si>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</si>
  <si>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</si>
  <si>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</si>
  <si>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</si>
  <si>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</si>
  <si>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</si>
  <si>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</si>
  <si>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</si>
  <si>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</si>
  <si>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</si>
  <si>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</si>
  <si>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</si>
  <si>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</si>
  <si>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</si>
  <si>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</si>
  <si>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</si>
  <si>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</si>
  <si>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</si>
  <si>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</si>
  <si>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</si>
  <si>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</si>
  <si>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</si>
  <si>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</si>
  <si>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</si>
  <si>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</si>
  <si>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</si>
  <si>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</si>
  <si>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</si>
  <si>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</si>
  <si>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</si>
  <si>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</si>
  <si>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</si>
  <si>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</si>
  <si>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</si>
  <si>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</si>
  <si>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</si>
  <si>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</si>
  <si>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</si>
  <si>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</si>
  <si>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</si>
  <si>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</si>
  <si>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</si>
  <si>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</si>
  <si>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</si>
  <si>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</si>
  <si>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</si>
  <si>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</si>
  <si>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</si>
  <si>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</si>
  <si>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</si>
  <si>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</si>
  <si>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</si>
  <si>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</si>
  <si>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</si>
  <si>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</si>
  <si>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</si>
  <si>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</si>
  <si>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</si>
  <si>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</si>
  <si>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</si>
  <si>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</si>
  <si>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</si>
  <si>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</si>
  <si>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</si>
  <si>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</si>
  <si>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</si>
  <si>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</si>
  <si>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</si>
  <si>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</si>
  <si>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</si>
  <si>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</si>
  <si>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</si>
  <si>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</si>
  <si>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</si>
  <si>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</si>
  <si>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</si>
  <si>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</si>
  <si>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</si>
  <si>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</si>
  <si>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</si>
  <si>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</si>
  <si>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</si>
  <si>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</si>
  <si>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</si>
  <si>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</si>
  <si>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</si>
  <si>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</si>
  <si>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</si>
  <si>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</si>
  <si>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</si>
  <si>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</si>
  <si>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</si>
  <si>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</si>
  <si>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</si>
  <si>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</si>
  <si>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</si>
  <si>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</si>
  <si>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</si>
  <si>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</si>
  <si>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</si>
  <si>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</si>
  <si>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</si>
  <si>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</si>
  <si>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</si>
  <si>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</si>
  <si>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</si>
  <si>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</si>
  <si>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</si>
  <si>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</si>
  <si>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</si>
  <si>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</si>
  <si>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</si>
  <si>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</si>
  <si>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</si>
  <si>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</si>
  <si>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</si>
  <si>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</si>
  <si>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</si>
  <si>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</si>
  <si>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</si>
  <si>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</si>
  <si>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</si>
  <si>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</si>
  <si>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</si>
  <si>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</si>
  <si>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</si>
  <si>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</si>
  <si>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</si>
  <si>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</si>
  <si>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</si>
  <si>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</si>
  <si>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</si>
  <si>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</si>
  <si>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</si>
  <si>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</si>
  <si>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</si>
  <si>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</si>
  <si>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</si>
  <si>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</si>
  <si>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</si>
  <si>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</si>
  <si>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</si>
  <si>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</si>
  <si>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</si>
  <si>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</si>
  <si>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</si>
  <si>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</si>
  <si>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</si>
  <si>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</si>
  <si>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</si>
  <si>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</si>
  <si>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</si>
  <si>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</si>
  <si>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</si>
  <si>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</si>
  <si>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</si>
  <si>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</si>
  <si>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</si>
  <si>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</si>
  <si>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</si>
  <si>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</si>
  <si>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</si>
  <si>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</si>
  <si>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</si>
  <si>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</si>
  <si>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</si>
  <si>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</si>
  <si>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</si>
  <si>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</si>
  <si>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</si>
  <si>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</si>
  <si>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</si>
  <si>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</si>
  <si>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</si>
  <si>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</si>
  <si>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</si>
  <si>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</si>
  <si>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</si>
  <si>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</si>
  <si>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</si>
  <si>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</si>
  <si>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</si>
  <si>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</si>
  <si>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</si>
  <si>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</si>
  <si>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</si>
  <si>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</si>
  <si>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</si>
  <si>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</si>
  <si>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</si>
  <si>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</si>
  <si>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</si>
  <si>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</si>
  <si>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</si>
  <si>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</si>
  <si>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</si>
  <si>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</si>
  <si>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</si>
  <si>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</si>
  <si>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</si>
  <si>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</si>
  <si>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</si>
  <si>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</si>
  <si>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</si>
  <si>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</si>
  <si>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</si>
  <si>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</si>
  <si>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</si>
  <si>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</si>
  <si>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</si>
  <si>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</si>
  <si>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</si>
  <si>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</si>
  <si>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</si>
  <si>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</si>
  <si>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</si>
  <si>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</si>
  <si>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</si>
  <si>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</si>
  <si>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</si>
  <si>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</si>
  <si>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</si>
  <si>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</si>
  <si>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</si>
  <si>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</si>
  <si>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</si>
  <si>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</si>
  <si>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</si>
  <si>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</si>
  <si>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</si>
  <si>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</si>
  <si>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</si>
  <si>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</si>
  <si>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</si>
  <si>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</si>
  <si>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</si>
  <si>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</si>
  <si>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</si>
  <si>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</si>
  <si>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</si>
  <si>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</si>
  <si>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</si>
  <si>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</si>
  <si>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</si>
  <si>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</si>
  <si>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</si>
  <si>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</si>
  <si>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</si>
  <si>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</si>
  <si>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</si>
  <si>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</si>
  <si>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</si>
  <si>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</si>
  <si>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</si>
  <si>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</si>
  <si>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</si>
  <si>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</si>
  <si>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</si>
  <si>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</si>
  <si>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</si>
  <si>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</si>
  <si>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</si>
  <si>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</si>
  <si>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</si>
  <si>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</si>
  <si>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</si>
  <si>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</si>
  <si>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</si>
  <si>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</si>
  <si>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</si>
  <si>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</si>
  <si>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</si>
  <si>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</si>
  <si>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</si>
  <si>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</si>
  <si>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</si>
  <si>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</si>
  <si>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</si>
  <si>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</si>
  <si>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</si>
  <si>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</si>
  <si>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</si>
  <si>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</si>
  <si>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</si>
  <si>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</si>
  <si>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</si>
  <si>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</si>
  <si>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</si>
  <si>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</si>
  <si>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</si>
  <si>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</si>
  <si>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</si>
  <si>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</si>
  <si>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</si>
  <si>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</si>
  <si>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</si>
  <si>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</si>
  <si>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</si>
  <si>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</si>
  <si>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</si>
  <si>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</si>
  <si>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</si>
  <si>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</si>
  <si>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</si>
  <si>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</si>
  <si>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</si>
  <si>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</si>
  <si>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</si>
  <si>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</si>
  <si>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</si>
  <si>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</si>
  <si>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</si>
  <si>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</si>
  <si>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</si>
  <si>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</si>
  <si>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</si>
  <si>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</si>
  <si>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</si>
  <si>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</si>
  <si>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</si>
  <si>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</si>
  <si>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</si>
  <si>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</si>
  <si>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</si>
  <si>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</si>
  <si>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</si>
  <si>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</si>
  <si>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</si>
  <si>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</si>
  <si>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</si>
  <si>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</si>
  <si>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</si>
  <si>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</si>
  <si>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</si>
  <si>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</si>
  <si>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</si>
  <si>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</si>
  <si>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</si>
  <si>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</si>
  <si>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</si>
  <si>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</si>
  <si>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</si>
  <si>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</si>
  <si>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</si>
  <si>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</si>
  <si>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</si>
  <si>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</si>
  <si>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</si>
  <si>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</si>
  <si>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</si>
  <si>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</si>
  <si>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</si>
  <si>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</si>
  <si>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</si>
  <si>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</si>
  <si>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</si>
  <si>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</si>
  <si>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</si>
  <si>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</si>
  <si>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</si>
  <si>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</si>
  <si>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</si>
  <si>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</si>
  <si>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</si>
  <si>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</si>
  <si>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</si>
  <si>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</si>
  <si>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</si>
  <si>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</si>
  <si>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</si>
  <si>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</si>
  <si>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</si>
  <si>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</si>
  <si>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</si>
  <si>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</si>
  <si>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</si>
  <si>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</si>
  <si>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</si>
  <si>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</si>
  <si>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</si>
  <si>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</si>
  <si>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</si>
  <si>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</si>
  <si>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</si>
  <si>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</si>
  <si>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</si>
  <si>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</si>
  <si>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</si>
  <si>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</si>
  <si>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</si>
  <si>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</si>
  <si>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</si>
  <si>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</si>
  <si>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</si>
  <si>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</si>
  <si>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</si>
  <si>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</si>
  <si>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</si>
  <si>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</si>
  <si>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</si>
  <si>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</si>
  <si>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</si>
  <si>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</si>
  <si>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</si>
  <si>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</si>
  <si>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</si>
  <si>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</si>
  <si>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</si>
  <si>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</si>
  <si>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</si>
  <si>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</si>
  <si>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</si>
  <si>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</si>
  <si>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</si>
  <si>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</si>
  <si>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</si>
  <si>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</si>
  <si>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</si>
  <si>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</si>
  <si>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</si>
  <si>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</si>
  <si>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</si>
  <si>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</si>
  <si>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</si>
  <si>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</si>
  <si>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</si>
  <si>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</si>
  <si>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</si>
  <si>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</si>
  <si>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</si>
  <si>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</si>
  <si>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</si>
  <si>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</si>
  <si>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</si>
  <si>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</si>
  <si>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</si>
  <si>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</si>
  <si>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</si>
  <si>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</si>
  <si>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</si>
  <si>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</si>
  <si>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</si>
  <si>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</si>
  <si>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</si>
  <si>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</si>
  <si>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</si>
  <si>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</si>
  <si>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</si>
  <si>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</si>
  <si>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</si>
  <si>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</si>
  <si>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</si>
  <si>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</si>
  <si>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</si>
  <si>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</si>
  <si>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</si>
  <si>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</si>
  <si>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</si>
  <si>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</si>
  <si>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</si>
  <si>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</si>
  <si>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</si>
  <si>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</si>
  <si>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</si>
  <si>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</si>
  <si>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</si>
  <si>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</si>
  <si>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</si>
  <si>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</si>
  <si>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</si>
  <si>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</si>
  <si>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</si>
  <si>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</si>
  <si>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</si>
  <si>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</si>
  <si>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</si>
  <si>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</si>
  <si>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</si>
  <si>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</si>
  <si>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</si>
  <si>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</si>
  <si>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</si>
  <si>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</si>
  <si>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</si>
  <si>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</si>
  <si>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</si>
  <si>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</si>
  <si>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</si>
  <si>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</si>
  <si>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</si>
  <si>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</si>
  <si>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</si>
  <si>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</si>
  <si>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</si>
  <si>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</si>
  <si>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</si>
  <si>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</si>
  <si>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</si>
  <si>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</si>
  <si>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</si>
  <si>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</si>
  <si>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</si>
  <si>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</si>
  <si>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</si>
  <si>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</si>
  <si>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</si>
  <si>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</si>
  <si>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</si>
  <si>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</si>
  <si>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</si>
  <si>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</si>
  <si>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</si>
  <si>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</si>
  <si>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</si>
  <si>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</si>
  <si>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</si>
  <si>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</si>
  <si>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</si>
  <si>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</si>
  <si>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</si>
  <si>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</si>
  <si>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</si>
  <si>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</si>
  <si>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</si>
  <si>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</si>
  <si>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</si>
  <si>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</si>
  <si>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</si>
  <si>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</si>
  <si>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</si>
  <si>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</si>
  <si>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</si>
  <si>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</si>
  <si>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</si>
  <si>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</si>
  <si>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</si>
  <si>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</si>
  <si>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</si>
  <si>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</si>
  <si>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</si>
  <si>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</si>
  <si>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</si>
  <si>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</si>
  <si>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</si>
  <si>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</si>
  <si>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</si>
  <si>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</si>
  <si>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</si>
  <si>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</si>
  <si>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</si>
  <si>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</si>
  <si>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</si>
  <si>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</si>
  <si>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</si>
  <si>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</si>
  <si>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</si>
  <si>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</si>
  <si>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</si>
  <si>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</si>
  <si>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</si>
  <si>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</si>
  <si>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</si>
  <si>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</si>
  <si>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</si>
  <si>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</si>
  <si>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</si>
  <si>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</si>
  <si>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</si>
  <si>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</si>
  <si>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</si>
  <si>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</si>
  <si>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</si>
  <si>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</si>
  <si>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</si>
  <si>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</si>
  <si>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</si>
  <si>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</si>
  <si>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</si>
  <si>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</si>
  <si>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</si>
  <si>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</si>
  <si>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</si>
  <si>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</si>
  <si>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</si>
  <si>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</si>
  <si>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</si>
  <si>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</si>
  <si>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</si>
  <si>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</si>
  <si>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</si>
  <si>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</si>
  <si>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</si>
  <si>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</si>
  <si>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</si>
  <si>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</si>
  <si>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</si>
  <si>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</si>
  <si>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</si>
  <si>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</si>
  <si>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</si>
  <si>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</si>
  <si>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</si>
  <si>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</si>
  <si>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</si>
  <si>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</si>
  <si>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</si>
  <si>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</si>
  <si>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</si>
  <si>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</si>
  <si>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</si>
  <si>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</si>
  <si>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</si>
  <si>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</si>
  <si>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</si>
  <si>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</si>
  <si>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</si>
  <si>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</si>
  <si>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</si>
  <si>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</si>
  <si>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</si>
  <si>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</si>
  <si>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</si>
  <si>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</si>
  <si>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</si>
  <si>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</si>
  <si>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</si>
  <si>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</si>
  <si>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</si>
  <si>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</si>
  <si>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</si>
  <si>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</si>
  <si>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</si>
  <si>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</si>
  <si>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</si>
  <si>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</si>
  <si>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</si>
  <si>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</si>
  <si>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</si>
  <si>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</si>
  <si>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</si>
  <si>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</si>
  <si>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</si>
  <si>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</si>
  <si>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</si>
  <si>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</si>
  <si>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</si>
  <si>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</si>
  <si>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</si>
  <si>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</si>
  <si>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</si>
  <si>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</si>
  <si>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</si>
  <si>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</si>
  <si>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</si>
  <si>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</si>
  <si>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</si>
  <si>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</si>
  <si>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</si>
  <si>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</si>
  <si>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</si>
  <si>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</si>
  <si>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</si>
  <si>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</si>
  <si>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</si>
  <si>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</si>
  <si>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</si>
  <si>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</si>
  <si>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</si>
  <si>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</si>
  <si>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</si>
  <si>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</si>
  <si>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</si>
  <si>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</si>
  <si>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</si>
  <si>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</si>
  <si>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</si>
  <si>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</si>
  <si>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</si>
  <si>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</si>
  <si>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</si>
  <si>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</si>
  <si>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</si>
  <si>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</si>
  <si>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</si>
  <si>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</si>
  <si>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</si>
  <si>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</si>
  <si>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</si>
  <si>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</si>
  <si>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</si>
  <si>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</si>
  <si>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</si>
  <si>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</si>
  <si>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</si>
  <si>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</si>
  <si>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</si>
  <si>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</si>
  <si>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</si>
  <si>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</si>
  <si>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</si>
  <si>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</si>
  <si>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</si>
  <si>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</si>
  <si>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</si>
  <si>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</si>
  <si>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</si>
  <si>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</si>
  <si>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</si>
  <si>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</si>
  <si>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</si>
  <si>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</si>
  <si>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</si>
  <si>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</si>
  <si>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</si>
  <si>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</si>
  <si>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</si>
  <si>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</si>
  <si>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</si>
  <si>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</si>
  <si>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</si>
  <si>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</si>
  <si>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</si>
  <si>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</si>
  <si>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</si>
  <si>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</si>
  <si>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</si>
  <si>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</si>
  <si>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</si>
  <si>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</si>
  <si>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</si>
  <si>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</si>
  <si>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</si>
  <si>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</si>
  <si>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</si>
  <si>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</si>
  <si>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</si>
  <si>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</si>
  <si>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</si>
  <si>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</si>
  <si>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</si>
  <si>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</si>
  <si>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</si>
  <si>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</si>
  <si>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</si>
  <si>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</si>
  <si>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</si>
  <si>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</si>
  <si>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</si>
  <si>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</si>
  <si>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</si>
  <si>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</si>
  <si>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</si>
  <si>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</si>
  <si>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</si>
  <si>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</si>
  <si>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</si>
  <si>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</si>
  <si>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</si>
  <si>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</si>
  <si>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</si>
  <si>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</si>
  <si>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</si>
  <si>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</si>
  <si>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</si>
  <si>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</si>
  <si>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</si>
  <si>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</si>
  <si>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</si>
  <si>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</si>
  <si>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</si>
  <si>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</si>
  <si>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</si>
  <si>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</si>
  <si>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</si>
  <si>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</si>
  <si>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</si>
  <si>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</si>
  <si>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</si>
  <si>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</si>
  <si>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</si>
  <si>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</si>
  <si>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</si>
  <si>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</si>
  <si>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</si>
  <si>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</si>
  <si>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</si>
  <si>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</si>
  <si>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</si>
  <si>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</si>
  <si>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</si>
  <si>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</si>
  <si>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</si>
  <si>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</si>
  <si>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</si>
  <si>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</si>
  <si>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</si>
  <si>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</si>
  <si>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</si>
  <si>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</si>
  <si>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</si>
  <si>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</si>
  <si>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</si>
  <si>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</si>
  <si>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</si>
  <si>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</si>
  <si>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</si>
  <si>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</si>
  <si>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</si>
  <si>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</si>
  <si>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</si>
  <si>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</si>
  <si>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</si>
  <si>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</si>
  <si>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</si>
  <si>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</si>
  <si>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</si>
  <si>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</si>
  <si>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</si>
  <si>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</si>
  <si>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</si>
  <si>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</si>
  <si>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</si>
  <si>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</si>
  <si>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</si>
  <si>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</si>
  <si>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</si>
  <si>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</si>
  <si>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</si>
  <si>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</si>
  <si>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</si>
  <si>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</si>
  <si>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</si>
  <si>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</si>
  <si>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</si>
  <si>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</si>
  <si>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</si>
  <si>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</si>
  <si>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</si>
  <si>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</si>
  <si>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</si>
  <si>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</si>
  <si>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</si>
  <si>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</si>
  <si>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</si>
  <si>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</si>
  <si>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</si>
  <si>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</si>
  <si>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</si>
  <si>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</si>
  <si>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</si>
  <si>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</si>
  <si>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</si>
  <si>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</si>
  <si>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</si>
  <si>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</si>
  <si>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</si>
  <si>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</si>
  <si>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</si>
  <si>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</si>
  <si>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</si>
  <si>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</si>
  <si>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</si>
  <si>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</si>
  <si>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</si>
  <si>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</si>
  <si>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</si>
  <si>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</si>
  <si>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</si>
  <si>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</si>
  <si>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</si>
  <si>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</si>
  <si>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</si>
  <si>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</si>
  <si>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</si>
  <si>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</si>
  <si>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</si>
  <si>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</si>
  <si>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</si>
  <si>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</si>
  <si>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</si>
  <si>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</si>
  <si>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</si>
  <si>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</si>
  <si>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</si>
  <si>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</si>
  <si>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</si>
  <si>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</si>
  <si>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</si>
  <si>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</si>
  <si>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</si>
  <si>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</si>
  <si>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</si>
  <si>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</si>
  <si>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</si>
  <si>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</si>
  <si>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</si>
  <si>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</si>
  <si>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</si>
  <si>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</si>
  <si>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</si>
  <si>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</si>
  <si>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</si>
  <si>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</si>
  <si>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</si>
  <si>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</si>
  <si>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</si>
  <si>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</si>
  <si>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</si>
  <si>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</si>
  <si>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</si>
  <si>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</si>
  <si>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</si>
  <si>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</si>
  <si>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</si>
  <si>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</si>
  <si>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</si>
  <si>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</si>
  <si>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</si>
  <si>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</si>
  <si>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</si>
  <si>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</si>
  <si>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</si>
  <si>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</si>
  <si>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</si>
  <si>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</si>
  <si>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</si>
  <si>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</si>
  <si>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</si>
  <si>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</si>
  <si>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</si>
  <si>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</si>
  <si>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</si>
  <si>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</si>
  <si>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</si>
  <si>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</si>
  <si>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</si>
  <si>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</si>
  <si>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</si>
  <si>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</si>
  <si>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</si>
  <si>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</si>
  <si>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</si>
  <si>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</si>
  <si>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</si>
  <si>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</si>
  <si>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</si>
  <si>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</si>
  <si>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</si>
  <si>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</si>
  <si>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</si>
  <si>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</si>
  <si>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</si>
  <si>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</si>
  <si>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</si>
  <si>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</si>
  <si>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</si>
  <si>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</si>
  <si>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</si>
  <si>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</si>
  <si>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</si>
  <si>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</si>
  <si>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</si>
  <si>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</si>
  <si>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</si>
  <si>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</si>
  <si>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</si>
  <si>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</si>
  <si>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</si>
  <si>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</si>
  <si>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</si>
  <si>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</si>
  <si>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</si>
  <si>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</si>
  <si>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</si>
  <si>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</si>
  <si>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</si>
  <si>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</si>
  <si>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</si>
  <si>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</si>
  <si>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</si>
  <si>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</si>
  <si>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</si>
  <si>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</si>
  <si>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</si>
  <si>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</si>
  <si>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</si>
  <si>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</si>
  <si>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</si>
  <si>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</si>
  <si>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</si>
  <si>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</si>
  <si>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</si>
  <si>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</si>
  <si>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</si>
  <si>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</si>
  <si>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</si>
  <si>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</si>
  <si>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</si>
  <si>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</si>
  <si>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</si>
  <si>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</si>
  <si>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</si>
  <si>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</si>
  <si>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</si>
  <si>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</si>
  <si>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</si>
  <si>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</si>
  <si>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</si>
  <si>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</si>
  <si>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</si>
  <si>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</si>
  <si>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</si>
  <si>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</si>
  <si>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</si>
  <si>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</si>
  <si>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</si>
  <si>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</si>
  <si>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</si>
  <si>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</si>
  <si>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</si>
  <si>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</si>
  <si>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</si>
  <si>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</si>
  <si>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</si>
  <si>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</si>
  <si>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</si>
  <si>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</si>
  <si>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</si>
  <si>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</si>
  <si>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</si>
  <si>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</si>
  <si>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</si>
  <si>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</si>
  <si>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</si>
  <si>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</si>
  <si>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</si>
  <si>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</si>
  <si>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</si>
  <si>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</si>
  <si>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</si>
  <si>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</si>
  <si>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</si>
  <si>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</si>
  <si>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</si>
  <si>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</si>
  <si>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</si>
  <si>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</si>
  <si>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</si>
  <si>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</si>
  <si>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</si>
  <si>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</si>
  <si>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</si>
  <si>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</si>
  <si>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</si>
  <si>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</si>
  <si>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</si>
  <si>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</si>
  <si>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</si>
  <si>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</si>
  <si>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</si>
  <si>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</si>
  <si>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</si>
  <si>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</si>
  <si>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</si>
  <si>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</si>
  <si>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</si>
  <si>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</si>
  <si>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</si>
  <si>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</si>
  <si>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</si>
  <si>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</si>
  <si>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</si>
  <si>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</si>
  <si>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</si>
  <si>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</si>
  <si>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</si>
  <si>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</si>
  <si>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</si>
  <si>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</si>
  <si>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</si>
  <si>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</si>
  <si>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</si>
  <si>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</si>
  <si>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</si>
  <si>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</si>
  <si>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</si>
  <si>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</si>
  <si>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</si>
  <si>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</si>
  <si>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</si>
  <si>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</si>
  <si>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</si>
  <si>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</si>
  <si>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</si>
  <si>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</si>
  <si>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</si>
  <si>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</si>
  <si>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</si>
  <si>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</si>
  <si>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</si>
  <si>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</si>
  <si>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</si>
  <si>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</si>
  <si>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</si>
  <si>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</si>
  <si>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</si>
  <si>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</si>
  <si>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</si>
  <si>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</si>
  <si>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</si>
  <si>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</si>
  <si>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</si>
  <si>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</si>
  <si>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</si>
  <si>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</si>
  <si>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</si>
  <si>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</si>
  <si>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</si>
  <si>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</si>
  <si>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</si>
  <si>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</si>
  <si>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</si>
  <si>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</si>
  <si>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</si>
  <si>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</si>
  <si>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</si>
  <si>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</si>
  <si>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</si>
  <si>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</si>
  <si>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</si>
  <si>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</si>
  <si>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</si>
  <si>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</si>
  <si>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</si>
  <si>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</si>
  <si>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</si>
  <si>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</si>
  <si>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</si>
  <si>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</si>
  <si>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</si>
  <si>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</si>
  <si>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</si>
  <si>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</si>
  <si>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</si>
  <si>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</si>
  <si>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</si>
  <si>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</si>
  <si>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</si>
  <si>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</si>
  <si>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</si>
  <si>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</si>
  <si>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</si>
  <si>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</si>
  <si>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</si>
  <si>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</si>
  <si>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</si>
  <si>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</si>
  <si>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</si>
  <si>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</si>
  <si>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</si>
  <si>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</si>
  <si>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</si>
  <si>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</si>
  <si>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</si>
  <si>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</si>
  <si>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</si>
  <si>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</si>
  <si>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</si>
  <si>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</si>
  <si>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</si>
  <si>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</si>
  <si>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</si>
  <si>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</si>
  <si>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</si>
  <si>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</si>
  <si>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</si>
  <si>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</si>
  <si>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</si>
  <si>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</si>
  <si>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</si>
  <si>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</si>
  <si>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</si>
  <si>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</si>
  <si>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</si>
  <si>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</si>
  <si>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</si>
  <si>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</si>
  <si>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</si>
  <si>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</si>
  <si>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</si>
  <si>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</si>
  <si>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</si>
  <si>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</si>
  <si>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</si>
  <si>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</si>
  <si>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</si>
  <si>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</si>
  <si>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</si>
  <si>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</si>
  <si>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</si>
  <si>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</si>
  <si>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</si>
  <si>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</si>
  <si>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</si>
  <si>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</si>
  <si>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</si>
  <si>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</si>
  <si>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</si>
  <si>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</si>
  <si>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</si>
  <si>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</si>
  <si>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</si>
  <si>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</si>
  <si>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</si>
  <si>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</si>
  <si>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</si>
  <si>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</si>
  <si>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</si>
  <si>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</si>
  <si>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</si>
  <si>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</si>
  <si>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</si>
  <si>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</si>
  <si>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</si>
  <si>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</si>
  <si>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</si>
  <si>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</si>
  <si>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</si>
  <si>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</si>
  <si>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</si>
  <si>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</si>
  <si>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</si>
  <si>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</si>
  <si>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</si>
  <si>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</si>
  <si>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</si>
  <si>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</si>
  <si>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</si>
  <si>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</si>
  <si>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</si>
  <si>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</si>
  <si>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</si>
  <si>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</si>
  <si>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</si>
  <si>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</si>
  <si>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</si>
  <si>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</si>
  <si>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</si>
  <si>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</si>
  <si>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</si>
  <si>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</si>
  <si>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</si>
  <si>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</si>
  <si>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</si>
  <si>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</si>
  <si>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</si>
  <si>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</si>
  <si>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</si>
  <si>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</si>
  <si>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</si>
  <si>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</si>
  <si>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</si>
  <si>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</si>
  <si>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</si>
  <si>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</si>
  <si>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</si>
  <si>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</si>
  <si>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</si>
  <si>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</si>
  <si>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</si>
  <si>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</si>
  <si>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</si>
  <si>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</si>
  <si>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</si>
  <si>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</si>
  <si>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</si>
  <si>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</si>
  <si>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</si>
  <si>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</si>
  <si>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</si>
  <si>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</si>
  <si>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</si>
  <si>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</si>
  <si>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</si>
  <si>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</si>
  <si>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</si>
  <si>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</si>
  <si>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</si>
  <si>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</si>
  <si>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</si>
  <si>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</si>
  <si>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</si>
  <si>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</si>
  <si>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</si>
  <si>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</si>
  <si>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</si>
  <si>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</si>
  <si>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</si>
  <si>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</si>
  <si>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</si>
  <si>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</si>
  <si>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</si>
  <si>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</si>
  <si>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</si>
  <si>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</si>
  <si>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</si>
  <si>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</si>
  <si>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</si>
  <si>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</si>
  <si>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</si>
  <si>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</si>
  <si>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</si>
  <si>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</si>
  <si>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</si>
  <si>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</si>
  <si>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</si>
  <si>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</si>
  <si>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</si>
  <si>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</si>
  <si>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</si>
  <si>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</si>
  <si>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</si>
  <si>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</si>
  <si>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</si>
  <si>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</si>
  <si>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</si>
  <si>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</si>
  <si>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</si>
  <si>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</si>
  <si>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</si>
  <si>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</si>
  <si>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</si>
  <si>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</si>
  <si>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</si>
  <si>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</si>
  <si>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</si>
  <si>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</si>
  <si>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</si>
  <si>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</si>
  <si>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</si>
  <si>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</si>
  <si>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</si>
  <si>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</si>
  <si>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</si>
  <si>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</si>
  <si>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</si>
  <si>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</si>
  <si>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</si>
  <si>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</si>
  <si>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</si>
  <si>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</si>
  <si>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</si>
  <si>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</si>
  <si>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</si>
  <si>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</si>
  <si>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</si>
  <si>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</si>
  <si>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</si>
  <si>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</si>
  <si>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</si>
  <si>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</si>
  <si>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</si>
  <si>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</si>
  <si>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</si>
  <si>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</si>
  <si>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</si>
  <si>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</si>
  <si>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</si>
  <si>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</si>
  <si>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</si>
  <si>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</si>
  <si>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</si>
  <si>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</si>
  <si>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</si>
  <si>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</si>
  <si>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</si>
  <si>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</si>
  <si>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</si>
  <si>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</si>
  <si>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</si>
  <si>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</si>
  <si>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</si>
  <si>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</si>
  <si>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</si>
  <si>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</si>
  <si>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</si>
  <si>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</si>
  <si>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</si>
  <si>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</si>
  <si>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</si>
  <si>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</si>
  <si>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</si>
  <si>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</si>
  <si>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</si>
  <si>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</si>
  <si>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</si>
  <si>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</si>
  <si>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</si>
  <si>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</si>
  <si>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</si>
  <si>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</si>
  <si>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</si>
  <si>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</si>
  <si>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</si>
  <si>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</si>
  <si>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</si>
  <si>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</si>
  <si>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</si>
  <si>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</si>
  <si>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</si>
  <si>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</si>
  <si>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</si>
  <si>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</si>
  <si>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</si>
  <si>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</si>
  <si>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</si>
  <si>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</si>
  <si>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</si>
  <si>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</si>
  <si>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</si>
  <si>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</si>
  <si>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</si>
  <si>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</si>
  <si>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</si>
  <si>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</si>
  <si>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</si>
  <si>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</si>
  <si>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</si>
  <si>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</si>
  <si>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</si>
  <si>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</si>
  <si>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</si>
  <si>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</si>
  <si>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</si>
  <si>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</si>
  <si>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</si>
  <si>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</si>
  <si>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</si>
  <si>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</si>
  <si>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</si>
  <si>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</si>
  <si>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</si>
  <si>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</si>
  <si>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</si>
  <si>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</si>
  <si>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</si>
  <si>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</si>
  <si>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</si>
  <si>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</si>
  <si>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</si>
  <si>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</si>
  <si>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</si>
  <si>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</si>
  <si>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</si>
  <si>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</si>
  <si>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</si>
  <si>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</si>
  <si>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</si>
  <si>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</si>
  <si>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</si>
  <si>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</si>
  <si>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</si>
  <si>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</si>
  <si>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</si>
  <si>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</si>
  <si>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</si>
  <si>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</si>
  <si>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</si>
  <si>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</si>
  <si>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</si>
  <si>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</si>
  <si>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</si>
  <si>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</si>
  <si>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</si>
  <si>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</si>
  <si>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</si>
  <si>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</si>
  <si>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</si>
  <si>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</si>
  <si>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</si>
  <si>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</si>
  <si>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</si>
  <si>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</si>
  <si>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</si>
  <si>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</si>
  <si>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</si>
  <si>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</si>
  <si>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</si>
  <si>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</si>
  <si>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</si>
  <si>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</si>
  <si>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</si>
  <si>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</si>
  <si>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</si>
  <si>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</si>
  <si>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</si>
  <si>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</si>
  <si>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</si>
  <si>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</si>
  <si>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</si>
  <si>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</si>
  <si>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</si>
  <si>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</si>
  <si>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</si>
  <si>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</si>
  <si>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</si>
  <si>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</si>
  <si>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</si>
  <si>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</si>
  <si>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</si>
  <si>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</si>
  <si>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</si>
  <si>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</si>
  <si>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</si>
  <si>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</si>
  <si>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</si>
  <si>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</si>
  <si>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</si>
  <si>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</si>
  <si>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</si>
  <si>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</si>
  <si>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</si>
  <si>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</si>
  <si>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</si>
  <si>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</si>
  <si>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</si>
  <si>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</si>
  <si>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</si>
  <si>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</si>
  <si>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</si>
  <si>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</si>
  <si>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</si>
  <si>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</si>
  <si>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</si>
  <si>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</si>
  <si>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</si>
  <si>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</si>
  <si>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</si>
  <si>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</si>
  <si>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</si>
  <si>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</si>
  <si>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</si>
  <si>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</si>
  <si>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</si>
  <si>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</si>
  <si>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</si>
  <si>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</si>
  <si>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</si>
  <si>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</si>
  <si>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</si>
  <si>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</si>
  <si>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</si>
  <si>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</si>
  <si>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</si>
  <si>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</si>
  <si>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</si>
  <si>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</si>
  <si>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</si>
  <si>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</si>
  <si>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</si>
  <si>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</si>
  <si>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</si>
  <si>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</si>
  <si>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</si>
  <si>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</si>
  <si>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</si>
  <si>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</si>
  <si>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</si>
  <si>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</si>
  <si>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</si>
  <si>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</si>
  <si>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</si>
  <si>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</si>
  <si>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</si>
  <si>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</si>
  <si>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</si>
  <si>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</si>
  <si>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</si>
  <si>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</si>
  <si>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</si>
  <si>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</si>
  <si>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</si>
  <si>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</si>
  <si>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</si>
  <si>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</si>
  <si>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</si>
  <si>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</si>
  <si>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</si>
  <si>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</si>
  <si>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</si>
  <si>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</si>
  <si>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</si>
  <si>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</si>
  <si>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</si>
  <si>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</si>
  <si>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</si>
  <si>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</si>
  <si>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</si>
  <si>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</si>
  <si>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</si>
  <si>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</si>
  <si>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</si>
  <si>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</si>
  <si>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</si>
  <si>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</si>
  <si>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</si>
  <si>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</si>
  <si>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</si>
  <si>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</si>
  <si>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</si>
  <si>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</si>
  <si>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</si>
  <si>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</si>
  <si>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</si>
  <si>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</si>
  <si>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</si>
  <si>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</si>
  <si>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</si>
  <si>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</si>
  <si>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</si>
  <si>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</si>
  <si>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</si>
  <si>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</si>
  <si>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</si>
  <si>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</si>
  <si>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</si>
  <si>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</si>
  <si>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</si>
  <si>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</si>
  <si>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</si>
  <si>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</si>
  <si>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</si>
  <si>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</si>
  <si>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</si>
  <si>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</si>
  <si>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</si>
  <si>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</si>
  <si>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</si>
  <si>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</si>
  <si>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</si>
  <si>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</si>
  <si>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</si>
  <si>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</si>
  <si>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</si>
  <si>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</si>
  <si>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</si>
  <si>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</si>
  <si>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</si>
  <si>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</si>
  <si>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</si>
  <si>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</si>
  <si>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</si>
  <si>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</si>
  <si>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</si>
  <si>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</si>
  <si>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</si>
  <si>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</si>
  <si>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</si>
  <si>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</si>
  <si>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</si>
  <si>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</si>
  <si>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</si>
  <si>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</si>
  <si>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</si>
  <si>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</si>
  <si>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</si>
  <si>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</si>
  <si>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</si>
  <si>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</si>
  <si>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</si>
  <si>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</si>
  <si>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</si>
  <si>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</si>
  <si>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</si>
  <si>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</si>
  <si>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</si>
  <si>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</si>
  <si>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</si>
  <si>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</si>
  <si>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</si>
  <si>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</si>
  <si>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</si>
  <si>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</si>
  <si>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</si>
  <si>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</si>
  <si>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</si>
  <si>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</si>
  <si>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</si>
  <si>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</si>
  <si>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</si>
  <si>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</si>
  <si>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</si>
  <si>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</si>
  <si>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</si>
  <si>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</si>
  <si>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</si>
  <si>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</si>
  <si>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</si>
  <si>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</si>
  <si>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</si>
  <si>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</si>
  <si>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</si>
  <si>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</si>
  <si>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</si>
  <si>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</si>
  <si>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</si>
  <si>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</si>
  <si>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</si>
  <si>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</si>
  <si>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</si>
  <si>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</si>
  <si>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</si>
  <si>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</si>
  <si>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</si>
  <si>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</si>
  <si>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</si>
  <si>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</si>
  <si>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</si>
  <si>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</si>
  <si>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</si>
  <si>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</si>
  <si>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</si>
  <si>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</si>
  <si>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</si>
  <si>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</si>
  <si>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</si>
  <si>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</si>
  <si>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</si>
  <si>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</si>
  <si>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</si>
  <si>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</si>
  <si>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</si>
  <si>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</si>
  <si>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</si>
  <si>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</si>
  <si>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</si>
  <si>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</si>
  <si>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</si>
  <si>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</si>
  <si>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</si>
  <si>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</si>
  <si>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</si>
  <si>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</si>
  <si>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</si>
  <si>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</si>
  <si>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</si>
  <si>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</si>
  <si>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</si>
  <si>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</si>
  <si>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</si>
  <si>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</si>
  <si>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</si>
  <si>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</si>
  <si>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</si>
  <si>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</si>
  <si>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</si>
  <si>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</si>
  <si>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</si>
  <si>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</si>
  <si>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</si>
  <si>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</si>
  <si>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</si>
  <si>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</si>
  <si>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</si>
  <si>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</si>
  <si>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</si>
  <si>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</si>
  <si>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</si>
  <si>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</si>
  <si>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</si>
  <si>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</si>
  <si>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</si>
  <si>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</si>
  <si>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</si>
  <si>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</si>
  <si>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</si>
  <si>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</si>
  <si>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</si>
  <si>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</si>
  <si>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</si>
  <si>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</si>
  <si>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</si>
  <si>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</si>
  <si>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</si>
  <si>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</si>
  <si>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</si>
  <si>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</si>
  <si>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</si>
  <si>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</si>
  <si>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</si>
  <si>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</si>
  <si>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</si>
  <si>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</si>
  <si>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</si>
  <si>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</si>
  <si>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</si>
  <si>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</si>
  <si>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</si>
  <si>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</si>
  <si>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</si>
  <si>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</si>
  <si>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</si>
  <si>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</si>
  <si>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</si>
  <si>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</si>
  <si>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</si>
  <si>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</si>
  <si>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</si>
  <si>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</si>
  <si>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</si>
  <si>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</si>
  <si>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</si>
  <si>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</si>
  <si>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</si>
  <si>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</si>
  <si>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</si>
  <si>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</si>
  <si>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</si>
  <si>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</si>
  <si>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</si>
  <si>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</si>
  <si>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</si>
  <si>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</si>
  <si>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</si>
  <si>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</si>
  <si>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</si>
  <si>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</si>
  <si>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</si>
  <si>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</si>
  <si>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</si>
  <si>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</si>
  <si>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</si>
  <si>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</si>
  <si>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</si>
  <si>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</si>
  <si>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</si>
  <si>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</si>
  <si>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</si>
  <si>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</si>
  <si>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</si>
  <si>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</si>
  <si>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</si>
  <si>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</si>
  <si>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</si>
  <si>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</si>
  <si>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</si>
  <si>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</si>
  <si>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</si>
  <si>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</si>
  <si>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</si>
  <si>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</si>
  <si>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</si>
  <si>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</si>
  <si>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</si>
  <si>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</si>
  <si>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</si>
  <si>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</si>
  <si>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</si>
  <si>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</si>
  <si>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</si>
  <si>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</si>
  <si>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</si>
  <si>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</si>
  <si>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</si>
  <si>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</si>
  <si>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</si>
  <si>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</si>
  <si>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</si>
  <si>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</si>
  <si>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</si>
  <si>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</si>
  <si>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</si>
  <si>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</si>
  <si>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</si>
  <si>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</si>
  <si>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</si>
  <si>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</si>
  <si>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</si>
  <si>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</si>
  <si>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</si>
  <si>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</si>
  <si>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</si>
  <si>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</si>
  <si>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</si>
  <si>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</si>
  <si>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</si>
  <si>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</si>
  <si>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</si>
  <si>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</si>
  <si>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</si>
  <si>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</si>
  <si>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</si>
  <si>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</si>
  <si>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</si>
  <si>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</si>
  <si>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</si>
  <si>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</si>
  <si>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</si>
  <si>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</si>
  <si>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</si>
  <si>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</si>
  <si>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</si>
  <si>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</si>
  <si>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</si>
  <si>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</si>
  <si>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</si>
  <si>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</si>
  <si>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</si>
  <si>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</si>
  <si>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</si>
  <si>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</si>
  <si>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</si>
  <si>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</si>
  <si>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</si>
  <si>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</si>
  <si>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</si>
  <si>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</si>
  <si>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</si>
  <si>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</si>
  <si>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</si>
  <si>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</si>
  <si>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</si>
  <si>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</si>
  <si>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</si>
  <si>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</si>
  <si>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</si>
  <si>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</si>
  <si>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</si>
  <si>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</si>
  <si>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</si>
  <si>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</si>
  <si>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</si>
  <si>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</si>
  <si>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</si>
  <si>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</si>
  <si>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</si>
  <si>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</si>
  <si>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</si>
  <si>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</si>
  <si>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</si>
  <si>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</si>
  <si>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</si>
  <si>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</si>
  <si>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</si>
  <si>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</si>
  <si>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</si>
  <si>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</si>
  <si>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</si>
  <si>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</si>
  <si>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</si>
  <si>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</si>
  <si>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</si>
  <si>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</si>
  <si>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</si>
  <si>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</si>
  <si>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</si>
  <si>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</si>
  <si>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</si>
  <si>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</si>
  <si>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</si>
  <si>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</si>
  <si>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</si>
  <si>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</si>
  <si>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</si>
  <si>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</si>
  <si>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</si>
  <si>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</si>
  <si>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</si>
  <si>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</si>
  <si>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</si>
  <si>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</si>
  <si>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</si>
  <si>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</si>
  <si>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</si>
  <si>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</si>
  <si>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</si>
  <si>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</si>
  <si>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</si>
  <si>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</si>
  <si>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</si>
  <si>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</si>
  <si>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</si>
  <si>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</si>
  <si>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</si>
  <si>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</si>
  <si>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</si>
  <si>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</si>
  <si>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</si>
  <si>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</si>
  <si>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</si>
  <si>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</si>
  <si>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</si>
  <si>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</si>
  <si>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</si>
  <si>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</si>
  <si>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</si>
  <si>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</si>
  <si>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</si>
  <si>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</si>
  <si>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</si>
  <si>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</si>
  <si>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</si>
  <si>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</si>
  <si>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</si>
  <si>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</si>
  <si>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</si>
  <si>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</si>
  <si>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</si>
  <si>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</si>
  <si>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</si>
  <si>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</si>
  <si>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</si>
  <si>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</si>
  <si>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</si>
  <si>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</si>
  <si>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</si>
  <si>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</si>
  <si>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</si>
  <si>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</si>
  <si>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</si>
  <si>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</si>
  <si>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</si>
  <si>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</si>
  <si>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</si>
  <si>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</si>
  <si>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</si>
  <si>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</si>
  <si>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</si>
  <si>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</si>
  <si>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</si>
  <si>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</si>
  <si>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</si>
  <si>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</si>
  <si>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</si>
  <si>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</si>
  <si>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</si>
  <si>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</si>
  <si>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</si>
  <si>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</si>
  <si>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</si>
  <si>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</si>
  <si>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</si>
  <si>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</si>
  <si>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</si>
  <si>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</si>
  <si>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</si>
  <si>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</si>
  <si>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</si>
  <si>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</si>
  <si>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</si>
  <si>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</si>
  <si>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</si>
  <si>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</si>
  <si>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</si>
  <si>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</si>
  <si>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</si>
  <si>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</si>
  <si>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</si>
  <si>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</si>
  <si>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</si>
  <si>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</si>
  <si>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</si>
  <si>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</si>
  <si>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</si>
  <si>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</si>
  <si>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</si>
  <si>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</si>
  <si>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</si>
  <si>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</si>
  <si>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</si>
  <si>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</si>
  <si>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</si>
  <si>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</si>
  <si>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</si>
  <si>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</si>
  <si>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</si>
  <si>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</si>
  <si>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</si>
  <si>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</si>
  <si>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</si>
  <si>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</si>
  <si>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</si>
  <si>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</si>
  <si>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</si>
  <si>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</si>
  <si>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</si>
  <si>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</si>
  <si>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</si>
  <si>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</si>
  <si>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</si>
  <si>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</si>
  <si>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</si>
  <si>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</si>
  <si>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</si>
  <si>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</si>
  <si>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</si>
  <si>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</si>
  <si>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</si>
  <si>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</si>
  <si>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</si>
  <si>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</si>
  <si>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</si>
  <si>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</si>
  <si>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</si>
  <si>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</si>
  <si>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</si>
  <si>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</si>
  <si>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</si>
  <si>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</si>
  <si>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</si>
  <si>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</si>
  <si>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</si>
  <si>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</si>
  <si>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</si>
  <si>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</si>
  <si>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</si>
  <si>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</si>
  <si>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</si>
  <si>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</si>
  <si>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</si>
  <si>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</si>
  <si>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</si>
  <si>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</si>
  <si>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</si>
  <si>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</si>
  <si>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</si>
  <si>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</si>
  <si>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</si>
  <si>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</si>
  <si>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</si>
  <si>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</si>
  <si>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</si>
  <si>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</si>
  <si>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</si>
  <si>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</si>
  <si>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</si>
  <si>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</si>
  <si>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</si>
  <si>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</si>
  <si>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</si>
  <si>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</si>
  <si>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</si>
  <si>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</si>
  <si>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</si>
  <si>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</si>
  <si>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</si>
  <si>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</si>
  <si>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</si>
  <si>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</si>
  <si>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</si>
  <si>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</si>
  <si>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</si>
  <si>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</si>
  <si>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</si>
  <si>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</si>
  <si>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</si>
  <si>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</si>
  <si>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</si>
  <si>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</si>
  <si>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</si>
  <si>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</si>
  <si>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</si>
  <si>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</si>
  <si>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</si>
  <si>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</si>
  <si>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</si>
  <si>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</si>
  <si>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</si>
  <si>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</si>
  <si>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</si>
  <si>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</si>
  <si>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</si>
  <si>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</si>
  <si>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</si>
  <si>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</si>
  <si>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</si>
  <si>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</si>
  <si>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</si>
  <si>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</si>
  <si>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</si>
  <si>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</si>
  <si>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</si>
  <si>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</si>
  <si>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</si>
  <si>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</si>
  <si>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</si>
  <si>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</si>
  <si>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</si>
  <si>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</si>
  <si>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</si>
  <si>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</si>
  <si>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</si>
  <si>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</si>
  <si>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</si>
  <si>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</si>
  <si>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</si>
  <si>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</si>
  <si>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</si>
  <si>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</si>
  <si>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</si>
  <si>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</si>
  <si>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</si>
  <si>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</si>
  <si>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</si>
  <si>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</si>
  <si>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</si>
  <si>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</si>
  <si>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</si>
  <si>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</si>
  <si>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</si>
  <si>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</si>
  <si>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</si>
  <si>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</si>
  <si>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</si>
  <si>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</si>
  <si>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</si>
  <si>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</si>
  <si>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</si>
  <si>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</si>
  <si>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</si>
  <si>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</si>
  <si>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</si>
  <si>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</si>
  <si>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</si>
  <si>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</si>
  <si>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</si>
  <si>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</si>
  <si>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</si>
  <si>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</si>
  <si>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</si>
  <si>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</si>
  <si>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</si>
  <si>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</si>
  <si>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</si>
  <si>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</si>
  <si>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</si>
  <si>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</si>
  <si>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</si>
  <si>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</si>
  <si>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</si>
  <si>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</si>
  <si>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</si>
  <si>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</si>
  <si>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</si>
  <si>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</si>
  <si>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</si>
  <si>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</si>
  <si>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</si>
  <si>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</si>
  <si>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</si>
  <si>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</si>
  <si>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</si>
  <si>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</si>
  <si>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</si>
  <si>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</si>
  <si>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</si>
  <si>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</si>
  <si>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</si>
  <si>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</si>
  <si>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</si>
  <si>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</si>
  <si>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</si>
  <si>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</si>
  <si>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</si>
  <si>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</si>
  <si>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</si>
  <si>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</si>
  <si>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</si>
  <si>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</si>
  <si>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</si>
  <si>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</si>
  <si>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</si>
  <si>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</si>
  <si>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</si>
  <si>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</si>
  <si>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</si>
  <si>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</si>
  <si>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</si>
  <si>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</si>
  <si>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</si>
  <si>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</si>
  <si>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</si>
  <si>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</si>
  <si>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</si>
  <si>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</si>
  <si>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</si>
  <si>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</si>
  <si>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</si>
  <si>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</si>
  <si>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</si>
  <si>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</si>
  <si>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</si>
  <si>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</si>
  <si>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</si>
  <si>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</si>
  <si>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</si>
  <si>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</si>
  <si>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</si>
  <si>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</si>
  <si>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</si>
  <si>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</si>
  <si>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</si>
  <si>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</si>
  <si>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</si>
  <si>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</si>
  <si>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</si>
  <si>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</si>
  <si>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</si>
  <si>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</si>
  <si>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</si>
  <si>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</si>
  <si>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</si>
  <si>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</si>
  <si>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</si>
  <si>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</si>
  <si>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</si>
  <si>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</si>
  <si>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</si>
  <si>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</si>
  <si>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</si>
  <si>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</si>
  <si>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</si>
  <si>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</si>
  <si>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</si>
  <si>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</si>
  <si>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</si>
  <si>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</si>
  <si>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</si>
  <si>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</si>
  <si>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</si>
  <si>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</si>
  <si>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</si>
  <si>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</si>
  <si>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</si>
  <si>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</si>
  <si>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</si>
  <si>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</si>
  <si>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</si>
  <si>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</si>
  <si>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</si>
  <si>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</si>
  <si>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</si>
  <si>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</si>
  <si>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</si>
  <si>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</si>
  <si>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</si>
  <si>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</si>
  <si>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</si>
  <si>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</si>
  <si>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</si>
  <si>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</si>
  <si>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</si>
  <si>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</si>
  <si>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</si>
  <si>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</si>
  <si>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</si>
  <si>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</si>
  <si>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</si>
  <si>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</si>
  <si>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</si>
  <si>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</si>
  <si>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</si>
  <si>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</si>
  <si>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</si>
  <si>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</si>
  <si>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</si>
  <si>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</si>
  <si>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</si>
  <si>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</si>
  <si>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</si>
  <si>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</si>
  <si>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</si>
  <si>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</si>
  <si>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</si>
  <si>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</si>
  <si>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</si>
  <si>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</si>
  <si>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</si>
  <si>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</si>
  <si>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</si>
  <si>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</si>
  <si>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</si>
  <si>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</si>
  <si>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</si>
  <si>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</si>
  <si>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</si>
  <si>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</si>
  <si>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</si>
  <si>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</si>
  <si>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</si>
  <si>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</si>
  <si>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</si>
  <si>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</si>
  <si>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</si>
  <si>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</si>
  <si>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</si>
  <si>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</si>
  <si>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</si>
  <si>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</si>
  <si>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</si>
  <si>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</si>
  <si>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</si>
  <si>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</si>
  <si>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</si>
  <si>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</si>
  <si>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</si>
  <si>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</si>
  <si>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</si>
  <si>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</si>
  <si>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</si>
  <si>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</si>
  <si>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</si>
  <si>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</si>
  <si>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</si>
  <si>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</si>
  <si>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</si>
  <si>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</si>
  <si>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</si>
  <si>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</si>
  <si>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</si>
  <si>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</si>
  <si>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</si>
  <si>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</si>
  <si>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</si>
  <si>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</si>
  <si>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</si>
  <si>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</si>
  <si>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</si>
  <si>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</si>
  <si>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</si>
  <si>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</si>
  <si>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</si>
  <si>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</si>
  <si>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</si>
  <si>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</si>
  <si>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</si>
  <si>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</si>
  <si>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</si>
  <si>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</si>
  <si>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</si>
  <si>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</si>
  <si>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</si>
  <si>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</si>
  <si>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</si>
  <si>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</si>
  <si>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</si>
  <si>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</si>
  <si>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</si>
  <si>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</si>
  <si>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</si>
  <si>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</si>
  <si>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</si>
  <si>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</si>
  <si>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</si>
  <si>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</si>
  <si>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</si>
  <si>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</si>
  <si>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</si>
  <si>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</si>
  <si>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</si>
  <si>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</si>
  <si>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</si>
  <si>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</si>
  <si>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</si>
  <si>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</si>
  <si>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</si>
  <si>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</si>
  <si>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</si>
  <si>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</si>
  <si>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</si>
  <si>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</si>
  <si>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</si>
  <si>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</si>
  <si>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</si>
  <si>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</si>
  <si>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</si>
  <si>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</si>
  <si>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</si>
  <si>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</si>
  <si>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</si>
  <si>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</si>
  <si>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</si>
  <si>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</si>
  <si>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</si>
  <si>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</si>
  <si>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</si>
  <si>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</si>
  <si>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</si>
  <si>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</si>
  <si>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</si>
  <si>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</si>
  <si>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</si>
  <si>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</si>
  <si>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</si>
  <si>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</si>
  <si>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</si>
  <si>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</si>
  <si>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</si>
  <si>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</si>
  <si>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</si>
  <si>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</si>
  <si>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</si>
  <si>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</si>
  <si>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</si>
  <si>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</si>
  <si>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</si>
  <si>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</si>
  <si>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</si>
  <si>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</si>
  <si>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</si>
  <si>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</si>
  <si>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</si>
  <si>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</si>
  <si>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</si>
  <si>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</si>
  <si>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</si>
  <si>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</si>
  <si>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</si>
  <si>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</si>
  <si>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</si>
  <si>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</si>
  <si>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</si>
  <si>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</si>
  <si>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</si>
  <si>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</si>
  <si>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</si>
  <si>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</si>
  <si>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</si>
  <si>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</si>
  <si>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</si>
  <si>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</si>
  <si>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</si>
  <si>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</si>
  <si>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</si>
  <si>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</si>
  <si>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</si>
  <si>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</si>
  <si>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</si>
  <si>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</si>
  <si>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</si>
  <si>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</si>
  <si>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</si>
  <si>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</si>
  <si>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</si>
  <si>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</si>
  <si>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</si>
  <si>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</si>
  <si>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</si>
  <si>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</si>
  <si>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</si>
  <si>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</si>
  <si>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</si>
  <si>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</si>
  <si>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</si>
  <si>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</si>
  <si>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</si>
  <si>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</si>
  <si>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</si>
  <si>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</si>
  <si>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</si>
  <si>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</si>
  <si>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</si>
  <si>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</si>
  <si>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</si>
  <si>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</si>
  <si>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</si>
  <si>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</si>
  <si>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</si>
  <si>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</si>
  <si>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</si>
  <si>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</si>
  <si>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</si>
  <si>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</si>
  <si>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</si>
  <si>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</si>
  <si>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</si>
  <si>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</si>
  <si>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</si>
  <si>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</si>
  <si>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</si>
  <si>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</si>
  <si>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</si>
  <si>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</si>
  <si>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</si>
  <si>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</si>
  <si>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</si>
  <si>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</si>
  <si>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</si>
  <si>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</si>
  <si>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</si>
  <si>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</si>
  <si>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</si>
  <si>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</si>
  <si>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</si>
  <si>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</si>
  <si>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</si>
  <si>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</si>
  <si>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</si>
  <si>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</si>
  <si>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</si>
  <si>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</si>
  <si>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</si>
  <si>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</si>
  <si>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</si>
  <si>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</si>
  <si>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</si>
  <si>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</si>
  <si>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</si>
  <si>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</si>
  <si>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</si>
  <si>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</si>
  <si>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</si>
  <si>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</si>
  <si>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</si>
  <si>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</si>
  <si>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</si>
  <si>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</si>
  <si>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</si>
  <si>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</si>
  <si>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</si>
  <si>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</si>
  <si>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</si>
  <si>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</si>
  <si>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</si>
  <si>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</si>
  <si>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</si>
  <si>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</si>
  <si>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</si>
  <si>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</si>
  <si>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</si>
  <si>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</si>
  <si>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</si>
  <si>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</si>
  <si>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</si>
  <si>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</si>
  <si>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</si>
  <si>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</si>
  <si>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</si>
  <si>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</si>
  <si>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</si>
  <si>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</si>
  <si>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</si>
  <si>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</si>
  <si>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</si>
  <si>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</si>
  <si>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</si>
  <si>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</si>
  <si>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</si>
  <si>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</si>
  <si>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</si>
  <si>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</si>
  <si>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</si>
  <si>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</si>
  <si>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</si>
  <si>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</si>
  <si>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</si>
  <si>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</si>
  <si>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</si>
  <si>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</si>
  <si>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</si>
  <si>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</si>
  <si>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</si>
  <si>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</si>
  <si>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</si>
  <si>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</si>
  <si>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</si>
  <si>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</si>
  <si>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</si>
  <si>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</si>
  <si>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</si>
  <si>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</si>
  <si>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</si>
  <si>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</si>
  <si>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</si>
  <si>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</si>
  <si>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</si>
  <si>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</si>
  <si>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</si>
  <si>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</si>
  <si>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</si>
  <si>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</si>
  <si>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</si>
  <si>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</si>
  <si>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</si>
  <si>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</si>
  <si>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</si>
  <si>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</si>
  <si>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</si>
  <si>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</si>
  <si>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</si>
  <si>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</si>
  <si>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</si>
  <si>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</si>
  <si>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</si>
  <si>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</si>
  <si>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</si>
  <si>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</si>
  <si>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</si>
  <si>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</si>
  <si>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</si>
  <si>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</si>
  <si>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</si>
  <si>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</si>
  <si>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</si>
  <si>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</si>
  <si>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</si>
  <si>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</si>
  <si>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</si>
  <si>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</si>
  <si>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</si>
  <si>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</si>
  <si>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</si>
  <si>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</si>
  <si>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</si>
  <si>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</si>
  <si>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</si>
  <si>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</si>
  <si>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</si>
  <si>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</si>
  <si>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</si>
  <si>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</si>
  <si>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</si>
  <si>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</si>
  <si>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</si>
  <si>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</si>
  <si>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</si>
  <si>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</si>
  <si>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</si>
  <si>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</si>
  <si>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</si>
  <si>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</si>
  <si>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</si>
  <si>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</si>
  <si>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</si>
  <si>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</si>
  <si>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</si>
  <si>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</si>
  <si>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</si>
  <si>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</si>
  <si>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</si>
  <si>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</si>
  <si>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</si>
  <si>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</si>
  <si>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</si>
  <si>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</si>
  <si>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</si>
  <si>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</si>
  <si>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</si>
  <si>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</si>
  <si>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</si>
  <si>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</si>
  <si>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</si>
  <si>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</si>
  <si>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</si>
  <si>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</si>
  <si>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</si>
  <si>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</si>
  <si>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</si>
  <si>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</si>
  <si>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</si>
  <si>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</si>
  <si>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</si>
  <si>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</si>
  <si>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</si>
  <si>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</si>
  <si>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</si>
  <si>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</si>
  <si>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</si>
  <si>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</si>
  <si>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</si>
  <si>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</si>
  <si>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</si>
  <si>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</si>
  <si>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</si>
  <si>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</si>
  <si>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</si>
  <si>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</si>
  <si>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</si>
  <si>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</si>
  <si>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</si>
  <si>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</si>
  <si>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</si>
  <si>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</si>
  <si>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</si>
  <si>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</si>
  <si>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</si>
  <si>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</si>
  <si>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</si>
  <si>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</si>
  <si>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</si>
  <si>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</si>
  <si>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</si>
  <si>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</si>
  <si>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</si>
  <si>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</si>
  <si>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</si>
  <si>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</si>
  <si>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</si>
  <si>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</si>
  <si>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</si>
  <si>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</si>
  <si>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</si>
  <si>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</si>
  <si>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</si>
  <si>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</si>
  <si>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</si>
  <si>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</si>
  <si>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</si>
  <si>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</si>
  <si>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</si>
  <si>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</si>
  <si>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</si>
  <si>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</si>
  <si>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</si>
  <si>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</si>
  <si>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</si>
  <si>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</si>
  <si>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</si>
  <si>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</si>
  <si>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</si>
  <si>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</si>
  <si>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</si>
  <si>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</si>
  <si>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</si>
  <si>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</si>
  <si>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</si>
  <si>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</si>
  <si>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</si>
  <si>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</si>
  <si>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</si>
  <si>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</si>
  <si>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</si>
  <si>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</si>
  <si>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</si>
  <si>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</si>
  <si>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</si>
  <si>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</si>
  <si>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</si>
  <si>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</si>
  <si>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</si>
  <si>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</si>
  <si>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</si>
  <si>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</si>
  <si>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</si>
  <si>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</si>
  <si>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</si>
  <si>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</si>
  <si>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</si>
  <si>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</si>
  <si>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</si>
  <si>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</si>
  <si>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</si>
  <si>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</si>
  <si>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</si>
  <si>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</si>
  <si>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</si>
  <si>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</si>
  <si>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</si>
  <si>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</si>
  <si>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</si>
  <si>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</si>
  <si>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</si>
  <si>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</si>
  <si>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</si>
  <si>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</si>
  <si>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</si>
  <si>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</si>
  <si>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</si>
  <si>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</si>
  <si>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</si>
  <si>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</si>
  <si>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</si>
  <si>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</si>
  <si>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</si>
  <si>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</si>
  <si>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</si>
  <si>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</si>
  <si>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</si>
  <si>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</si>
  <si>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</si>
  <si>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</si>
  <si>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</si>
  <si>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</si>
  <si>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</si>
  <si>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</si>
  <si>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</si>
  <si>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</si>
  <si>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</si>
  <si>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</si>
  <si>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</si>
  <si>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</si>
  <si>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</si>
  <si>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</si>
  <si>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</si>
  <si>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</si>
  <si>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</si>
  <si>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</si>
  <si>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</si>
  <si>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</si>
  <si>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</si>
  <si>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</si>
  <si>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</si>
  <si>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</si>
  <si>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</si>
  <si>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</si>
  <si>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</si>
  <si>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</si>
  <si>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</si>
  <si>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</si>
  <si>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</si>
  <si>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</si>
  <si>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</si>
  <si>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</si>
  <si>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</si>
  <si>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</si>
  <si>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</si>
  <si>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</si>
  <si>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</si>
  <si>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</si>
  <si>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</si>
  <si>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</si>
  <si>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</si>
  <si>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</si>
  <si>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</si>
  <si>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</si>
  <si>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</si>
  <si>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</si>
  <si>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</si>
  <si>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</si>
  <si>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</si>
  <si>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</si>
  <si>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</si>
  <si>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</si>
  <si>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</si>
  <si>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</si>
  <si>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</si>
  <si>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</si>
  <si>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</si>
  <si>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</si>
  <si>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</si>
  <si>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</si>
  <si>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</si>
  <si>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</si>
  <si>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</si>
  <si>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</si>
  <si>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</si>
  <si>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</si>
  <si>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</si>
  <si>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</si>
  <si>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</si>
  <si>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</si>
  <si>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</si>
  <si>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</si>
  <si>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</si>
  <si>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</si>
  <si>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</si>
  <si>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</si>
  <si>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</si>
  <si>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</si>
  <si>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</si>
  <si>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</si>
  <si>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</si>
  <si>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</si>
  <si>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</si>
  <si>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</si>
  <si>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</si>
  <si>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</si>
  <si>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</si>
  <si>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</si>
  <si>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</si>
  <si>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</si>
  <si>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</si>
  <si>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</si>
  <si>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</si>
  <si>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</si>
  <si>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</si>
  <si>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</si>
  <si>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</si>
  <si>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</si>
  <si>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</si>
  <si>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</si>
  <si>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</si>
  <si>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</si>
  <si>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</si>
  <si>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</si>
  <si>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</si>
  <si>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</si>
  <si>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</si>
  <si>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</si>
  <si>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</si>
  <si>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</si>
  <si>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</si>
  <si>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</si>
  <si>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</si>
  <si>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</si>
  <si>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</si>
  <si>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</si>
  <si>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</si>
  <si>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</si>
  <si>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</si>
  <si>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</si>
  <si>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</si>
  <si>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</si>
  <si>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</si>
  <si>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</si>
  <si>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</si>
  <si>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</si>
  <si>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</si>
  <si>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</si>
  <si>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</si>
  <si>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</si>
  <si>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</si>
  <si>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</si>
  <si>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</si>
  <si>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</si>
  <si>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</si>
  <si>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</si>
  <si>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</si>
  <si>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</si>
  <si>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</si>
  <si>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</si>
  <si>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</si>
  <si>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</si>
  <si>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</si>
  <si>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</si>
  <si>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</si>
  <si>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</si>
  <si>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</si>
  <si>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</si>
  <si>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</si>
  <si>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</si>
  <si>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</si>
  <si>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</si>
  <si>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</si>
  <si>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</si>
  <si>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</si>
  <si>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</si>
  <si>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</si>
  <si>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</si>
  <si>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</si>
  <si>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</si>
  <si>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</si>
  <si>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</si>
  <si>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</si>
  <si>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</si>
  <si>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</si>
  <si>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</si>
  <si>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</si>
  <si>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</si>
  <si>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</si>
  <si>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</si>
  <si>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</si>
  <si>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</si>
  <si>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</si>
  <si>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</si>
  <si>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</si>
  <si>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</si>
  <si>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</si>
  <si>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</si>
  <si>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</si>
  <si>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</si>
  <si>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</si>
  <si>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</si>
  <si>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</si>
  <si>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</si>
  <si>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</si>
  <si>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</si>
  <si>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</si>
  <si>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</si>
  <si>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</si>
  <si>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</si>
  <si>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</si>
  <si>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</si>
  <si>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</si>
  <si>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</si>
  <si>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</si>
  <si>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</si>
  <si>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</si>
  <si>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</si>
  <si>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</si>
  <si>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</si>
  <si>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</si>
  <si>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</si>
  <si>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</si>
  <si>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</si>
  <si>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</si>
  <si>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</si>
  <si>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</si>
  <si>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</si>
  <si>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</si>
  <si>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</si>
  <si>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</si>
  <si>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</si>
  <si>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</si>
  <si>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</si>
  <si>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</si>
  <si>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</si>
  <si>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</si>
  <si>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</si>
  <si>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</si>
  <si>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</si>
  <si>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</si>
  <si>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</si>
  <si>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</si>
  <si>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</si>
  <si>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</si>
  <si>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</si>
  <si>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</si>
  <si>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</si>
  <si>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</si>
  <si>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</si>
  <si>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</si>
  <si>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</si>
  <si>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</si>
  <si>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</si>
  <si>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</si>
  <si>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</si>
  <si>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</si>
  <si>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</si>
  <si>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</si>
  <si>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</si>
  <si>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</si>
  <si>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</si>
  <si>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</si>
  <si>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</si>
  <si>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</si>
  <si>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</si>
  <si>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</si>
  <si>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</si>
  <si>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</si>
  <si>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</si>
  <si>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</si>
  <si>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</si>
  <si>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</si>
  <si>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</si>
  <si>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</si>
  <si>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</si>
  <si>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</si>
  <si>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</si>
  <si>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</si>
  <si>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</si>
  <si>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</si>
  <si>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</si>
  <si>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</si>
  <si>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</si>
  <si>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</si>
  <si>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</si>
  <si>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</si>
  <si>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</si>
  <si>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</si>
  <si>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</si>
  <si>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</si>
  <si>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</si>
  <si>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</si>
  <si>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</si>
  <si>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</si>
  <si>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</si>
  <si>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</si>
  <si>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</si>
  <si>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</si>
  <si>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</si>
  <si>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</si>
  <si>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</si>
  <si>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</si>
  <si>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</si>
  <si>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</si>
  <si>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</si>
  <si>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</si>
  <si>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</si>
  <si>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</si>
  <si>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</si>
  <si>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</si>
  <si>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</si>
  <si>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</si>
  <si>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</si>
  <si>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</si>
  <si>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</si>
  <si>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</si>
  <si>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</si>
  <si>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</si>
  <si>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</si>
  <si>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</si>
  <si>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</si>
  <si>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</si>
  <si>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</si>
  <si>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</si>
  <si>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</si>
  <si>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</si>
  <si>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</si>
  <si>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</si>
  <si>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</si>
  <si>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</si>
  <si>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</si>
  <si>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</si>
  <si>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</si>
  <si>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</si>
  <si>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</si>
  <si>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</si>
  <si>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</si>
  <si>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</si>
  <si>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</si>
  <si>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</si>
  <si>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</si>
  <si>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</si>
  <si>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</si>
  <si>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</si>
  <si>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</si>
  <si>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</si>
  <si>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</si>
  <si>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</si>
  <si>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</si>
  <si>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</si>
  <si>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</si>
  <si>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</si>
  <si>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</si>
  <si>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</si>
  <si>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</si>
  <si>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</si>
  <si>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</si>
  <si>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</si>
  <si>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</si>
  <si>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</si>
  <si>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</si>
  <si>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</si>
  <si>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</si>
  <si>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</si>
  <si>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</si>
  <si>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</si>
  <si>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</si>
  <si>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</si>
  <si>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</si>
  <si>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</si>
  <si>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</si>
  <si>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</si>
  <si>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</si>
  <si>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</si>
  <si>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</si>
  <si>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</si>
  <si>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</si>
  <si>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</si>
  <si>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</si>
  <si>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</si>
  <si>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</si>
  <si>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</si>
  <si>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</si>
  <si>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</si>
  <si>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</si>
  <si>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</si>
  <si>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</si>
  <si>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</si>
  <si>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</si>
  <si>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</si>
  <si>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</si>
  <si>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</si>
  <si>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</si>
  <si>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</si>
  <si>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</si>
  <si>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</si>
  <si>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</si>
  <si>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</si>
  <si>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</si>
  <si>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</si>
  <si>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</si>
  <si>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</si>
  <si>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</si>
  <si>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</si>
  <si>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</si>
  <si>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</si>
  <si>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</si>
  <si>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</si>
  <si>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</si>
  <si>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</si>
  <si>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</si>
  <si>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</si>
  <si>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</si>
  <si>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</si>
  <si>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</si>
  <si>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</si>
  <si>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</si>
  <si>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</si>
  <si>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</si>
  <si>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</si>
  <si>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</si>
  <si>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</si>
  <si>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</si>
  <si>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</si>
  <si>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</si>
  <si>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</si>
  <si>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</si>
  <si>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</si>
  <si>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</si>
  <si>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</si>
  <si>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</si>
  <si>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</si>
  <si>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</si>
  <si>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</si>
  <si>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</si>
  <si>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</si>
  <si>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</si>
  <si>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</si>
  <si>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</si>
  <si>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</si>
  <si>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</si>
  <si>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</si>
  <si>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</si>
  <si>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</si>
  <si>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</si>
  <si>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</si>
  <si>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</si>
  <si>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</si>
  <si>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</si>
  <si>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</si>
  <si>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</si>
  <si>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</si>
  <si>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</si>
  <si>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</si>
  <si>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</si>
  <si>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</si>
  <si>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</si>
  <si>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</si>
  <si>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</si>
  <si>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</si>
  <si>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</si>
  <si>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</si>
  <si>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</si>
  <si>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</si>
  <si>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</si>
  <si>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</si>
  <si>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</si>
  <si>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</si>
  <si>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</si>
  <si>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</si>
  <si>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</si>
  <si>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</si>
  <si>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</si>
  <si>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</si>
  <si>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</si>
  <si>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</si>
  <si>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</si>
  <si>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</si>
  <si>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</si>
  <si>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</si>
  <si>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</si>
  <si>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</si>
  <si>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</si>
  <si>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</si>
  <si>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</si>
  <si>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</si>
  <si>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</si>
  <si>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</si>
  <si>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</si>
  <si>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</si>
  <si>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</si>
  <si>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</si>
  <si>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</si>
  <si>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</si>
  <si>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</si>
  <si>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</si>
  <si>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</si>
  <si>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</si>
  <si>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</si>
  <si>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</si>
  <si>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</si>
  <si>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</si>
  <si>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</si>
  <si>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</si>
  <si>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</si>
  <si>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</si>
  <si>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</si>
  <si>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</si>
  <si>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</si>
  <si>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</si>
  <si>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</si>
  <si>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</si>
  <si>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</si>
  <si>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</si>
  <si>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</si>
  <si>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</si>
  <si>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</si>
  <si>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</si>
  <si>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</si>
  <si>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</si>
  <si>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</si>
  <si>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</si>
  <si>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</si>
  <si>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</si>
  <si>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</si>
  <si>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</si>
  <si>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</si>
  <si>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</si>
  <si>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</si>
  <si>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</si>
  <si>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</si>
  <si>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</si>
  <si>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</si>
  <si>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</si>
  <si>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</si>
  <si>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</si>
  <si>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</si>
  <si>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</si>
  <si>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</si>
  <si>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</si>
  <si>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</si>
  <si>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</si>
  <si>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</si>
  <si>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</si>
  <si>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</si>
  <si>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</si>
  <si>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</si>
  <si>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</si>
  <si>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</si>
  <si>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</si>
  <si>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</si>
  <si>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</si>
  <si>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</si>
  <si>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</si>
  <si>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</si>
  <si>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</si>
  <si>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</si>
  <si>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</si>
  <si>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</si>
  <si>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</si>
  <si>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</si>
  <si>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</si>
  <si>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</si>
  <si>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</si>
  <si>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</si>
  <si>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</si>
  <si>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</si>
  <si>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</si>
  <si>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</si>
  <si>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</si>
  <si>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</si>
  <si>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</si>
  <si>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</si>
  <si>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</si>
  <si>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</si>
  <si>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</si>
  <si>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</si>
  <si>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</si>
  <si>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</si>
  <si>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</si>
  <si>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</si>
  <si>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</si>
  <si>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</si>
  <si>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</si>
  <si>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</si>
  <si>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</si>
  <si>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</si>
  <si>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</si>
  <si>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</si>
  <si>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</si>
  <si>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</si>
  <si>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</si>
  <si>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</si>
  <si>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</si>
  <si>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</si>
  <si>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</si>
  <si>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</si>
  <si>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</si>
  <si>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</si>
  <si>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</si>
  <si>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</si>
  <si>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</si>
  <si>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</si>
  <si>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</si>
  <si>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</si>
  <si>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</si>
  <si>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</si>
  <si>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</si>
  <si>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</si>
  <si>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</si>
  <si>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</si>
  <si>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</si>
  <si>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</si>
  <si>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</si>
  <si>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</si>
  <si>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</si>
  <si>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</si>
  <si>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</si>
  <si>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</si>
  <si>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</si>
  <si>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</si>
  <si>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</si>
  <si>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</si>
  <si>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</si>
  <si>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</si>
  <si>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</si>
  <si>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</si>
  <si>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</si>
  <si>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</si>
  <si>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</si>
  <si>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</si>
  <si>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</si>
  <si>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</si>
  <si>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</si>
  <si>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</si>
  <si>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</si>
  <si>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</si>
  <si>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</si>
  <si>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</si>
  <si>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</si>
  <si>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</si>
  <si>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</si>
  <si>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</si>
  <si>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</si>
  <si>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</si>
  <si>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</si>
  <si>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</si>
  <si>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</si>
  <si>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</si>
  <si>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</si>
  <si>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</si>
  <si>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</si>
  <si>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</si>
  <si>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</si>
  <si>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</si>
  <si>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</si>
  <si>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</si>
  <si>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</si>
  <si>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</si>
  <si>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</si>
  <si>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</si>
  <si>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</si>
  <si>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</si>
  <si>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</si>
  <si>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</si>
  <si>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</si>
  <si>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</si>
  <si>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</si>
  <si>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</si>
  <si>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</si>
  <si>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</si>
  <si>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</si>
  <si>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</si>
  <si>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</si>
  <si>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</si>
  <si>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</si>
  <si>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</si>
  <si>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</si>
  <si>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</si>
  <si>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</si>
  <si>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</si>
  <si>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</si>
  <si>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</si>
  <si>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</si>
  <si>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</si>
  <si>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</si>
  <si>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</si>
  <si>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</si>
  <si>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</si>
  <si>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</si>
  <si>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</si>
  <si>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</si>
  <si>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</si>
  <si>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</si>
  <si>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</si>
  <si>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</si>
  <si>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</si>
  <si>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</si>
  <si>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</si>
  <si>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</si>
  <si>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</si>
  <si>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</si>
  <si>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</si>
  <si>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</si>
  <si>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</si>
  <si>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</si>
  <si>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</si>
  <si>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</si>
  <si>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</si>
  <si>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</si>
  <si>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</si>
  <si>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</si>
  <si>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</si>
  <si>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</si>
  <si>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</si>
  <si>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</si>
  <si>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</si>
  <si>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</si>
  <si>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</si>
  <si>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</si>
  <si>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</si>
  <si>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</si>
  <si>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</si>
  <si>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</si>
  <si>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</si>
  <si>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</si>
  <si>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</si>
  <si>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</si>
  <si>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</si>
  <si>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</si>
  <si>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</si>
  <si>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</si>
  <si>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</si>
  <si>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</si>
  <si>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</si>
  <si>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</si>
  <si>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</si>
  <si>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</si>
  <si>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</si>
  <si>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</si>
  <si>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</si>
  <si>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</si>
  <si>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</si>
  <si>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</si>
  <si>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</si>
  <si>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</si>
  <si>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</si>
  <si>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</si>
  <si>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</si>
  <si>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</si>
  <si>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</si>
  <si>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</si>
  <si>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</si>
  <si>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</si>
  <si>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</si>
  <si>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</si>
  <si>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</si>
  <si>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</si>
  <si>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</si>
  <si>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</si>
  <si>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</si>
  <si>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</si>
  <si>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</si>
  <si>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</si>
  <si>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</si>
  <si>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</si>
  <si>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</si>
  <si>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</si>
  <si>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</si>
  <si>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</si>
  <si>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</si>
  <si>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</si>
  <si>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</si>
  <si>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</si>
  <si>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</si>
  <si>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</si>
  <si>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</si>
  <si>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</si>
  <si>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</si>
  <si>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</si>
  <si>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</si>
  <si>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</si>
  <si>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</si>
  <si>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</si>
  <si>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</si>
  <si>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</si>
  <si>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</si>
  <si>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</si>
  <si>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</si>
  <si>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</si>
  <si>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</si>
  <si>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</si>
  <si>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</si>
  <si>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</si>
  <si>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</si>
  <si>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</si>
  <si>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</si>
  <si>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</si>
  <si>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</si>
  <si>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</si>
  <si>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</si>
  <si>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</si>
  <si>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</si>
  <si>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</si>
  <si>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</si>
  <si>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</si>
  <si>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</si>
  <si>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</si>
  <si>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</si>
  <si>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</si>
  <si>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</si>
  <si>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</si>
  <si>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</si>
  <si>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</si>
  <si>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</si>
  <si>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</si>
  <si>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</si>
  <si>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</si>
  <si>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</si>
  <si>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</si>
  <si>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</si>
  <si>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</si>
  <si>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</si>
  <si>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</si>
  <si>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</si>
  <si>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</si>
  <si>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</si>
  <si>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</si>
  <si>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</si>
  <si>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</si>
  <si>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</si>
  <si>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</si>
  <si>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</si>
  <si>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</si>
  <si>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</si>
  <si>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</si>
  <si>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</si>
  <si>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</si>
  <si>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</si>
  <si>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</si>
  <si>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</si>
  <si>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</si>
  <si>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</si>
  <si>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</si>
  <si>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</si>
  <si>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</si>
  <si>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</si>
  <si>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</si>
  <si>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</si>
  <si>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</si>
  <si>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</si>
  <si>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</si>
  <si>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</si>
  <si>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</si>
  <si>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</si>
  <si>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</si>
  <si>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</si>
  <si>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</si>
  <si>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</si>
  <si>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</si>
  <si>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</si>
  <si>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</si>
  <si>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</si>
  <si>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</si>
  <si>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</si>
  <si>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</si>
  <si>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</si>
  <si>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</si>
  <si>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</si>
  <si>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</si>
  <si>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</si>
  <si>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</si>
  <si>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</si>
  <si>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</si>
  <si>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</si>
  <si>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</si>
  <si>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</si>
  <si>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</si>
  <si>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</si>
  <si>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</si>
  <si>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</si>
  <si>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</si>
  <si>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</si>
  <si>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</si>
  <si>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</si>
  <si>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</si>
  <si>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</si>
  <si>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</si>
  <si>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</si>
  <si>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</si>
  <si>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</si>
  <si>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</si>
  <si>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</si>
  <si>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</si>
  <si>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</si>
  <si>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</si>
  <si>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</si>
  <si>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</si>
  <si>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</si>
  <si>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</si>
  <si>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</si>
  <si>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</si>
  <si>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</si>
  <si>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</si>
  <si>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</si>
  <si>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</si>
  <si>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</si>
  <si>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</si>
  <si>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</si>
  <si>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</si>
  <si>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</si>
  <si>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</si>
  <si>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</si>
  <si>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</si>
  <si>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</si>
  <si>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</si>
  <si>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</si>
  <si>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</si>
  <si>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</si>
  <si>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</si>
  <si>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</si>
  <si>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</si>
  <si>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</si>
  <si>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</si>
  <si>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</si>
  <si>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</si>
  <si>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</si>
  <si>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</si>
  <si>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</si>
  <si>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</si>
  <si>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</si>
  <si>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</si>
  <si>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</si>
  <si>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</si>
  <si>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</si>
  <si>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</si>
  <si>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</si>
  <si>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</si>
  <si>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</si>
  <si>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</si>
  <si>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</si>
  <si>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</si>
  <si>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</si>
  <si>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</si>
  <si>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</si>
  <si>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</si>
  <si>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</si>
  <si>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</si>
  <si>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</si>
  <si>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</si>
  <si>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</si>
  <si>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</si>
  <si>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</si>
  <si>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</si>
  <si>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</si>
  <si>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</si>
  <si>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</si>
  <si>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</si>
  <si>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</si>
  <si>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</si>
  <si>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</si>
  <si>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</si>
  <si>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</si>
  <si>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</si>
  <si>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</si>
  <si>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</si>
  <si>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</si>
  <si>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</si>
  <si>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</si>
  <si>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</si>
  <si>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</si>
  <si>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</si>
  <si>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</si>
  <si>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</si>
  <si>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</si>
  <si>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</si>
  <si>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</si>
  <si>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</si>
  <si>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</si>
  <si>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</si>
  <si>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</si>
  <si>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</si>
  <si>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</si>
  <si>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</si>
  <si>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</si>
  <si>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</si>
  <si>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</si>
  <si>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</si>
  <si>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</si>
  <si>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</si>
  <si>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</si>
  <si>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</si>
  <si>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</si>
  <si>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</si>
  <si>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</si>
  <si>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</si>
  <si>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</si>
  <si>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</si>
  <si>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</si>
  <si>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</si>
  <si>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</si>
  <si>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</si>
  <si>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</si>
  <si>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</si>
  <si>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</si>
  <si>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</si>
  <si>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</si>
  <si>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</si>
  <si>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</si>
  <si>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</si>
  <si>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</si>
  <si>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</si>
  <si>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</si>
  <si>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</si>
  <si>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</si>
  <si>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</si>
  <si>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</si>
  <si>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</si>
  <si>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</si>
  <si>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</si>
  <si>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</si>
  <si>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</si>
  <si>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</si>
  <si>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</si>
  <si>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</si>
  <si>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</si>
  <si>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</si>
  <si>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</si>
  <si>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</si>
  <si>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</si>
  <si>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</si>
  <si>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</si>
  <si>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</si>
  <si>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</si>
  <si>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</si>
  <si>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</si>
  <si>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</si>
  <si>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</si>
  <si>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</si>
  <si>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</si>
  <si>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</si>
  <si>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</si>
  <si>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</si>
  <si>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</si>
  <si>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</si>
  <si>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</si>
  <si>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</si>
  <si>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</si>
  <si>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</si>
  <si>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</si>
  <si>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</si>
  <si>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</si>
  <si>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</si>
  <si>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</si>
  <si>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</si>
  <si>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</si>
  <si>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</si>
  <si>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</si>
  <si>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</si>
  <si>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</si>
  <si>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</si>
  <si>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</si>
  <si>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</si>
  <si>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</si>
  <si>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</si>
  <si>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</si>
  <si>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</si>
  <si>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</si>
  <si>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</si>
  <si>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</si>
  <si>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</si>
  <si>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</si>
  <si>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</si>
  <si>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</si>
  <si>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</si>
  <si>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</si>
  <si>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</si>
  <si>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</si>
  <si>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</si>
  <si>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</si>
  <si>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</si>
  <si>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</si>
  <si>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</si>
  <si>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</si>
  <si>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</si>
  <si>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</si>
  <si>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</si>
  <si>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</si>
  <si>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</si>
  <si>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</si>
  <si>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</si>
  <si>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</si>
  <si>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</si>
  <si>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</si>
  <si>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</si>
  <si>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</si>
  <si>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</si>
  <si>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</si>
  <si>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</si>
  <si>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</si>
  <si>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</si>
  <si>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</si>
  <si>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</si>
  <si>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</si>
  <si>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</si>
  <si>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</si>
  <si>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</si>
  <si>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</si>
  <si>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</si>
  <si>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</si>
  <si>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</si>
  <si>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</si>
  <si>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</si>
  <si>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</si>
  <si>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</si>
  <si>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</si>
  <si>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</si>
  <si>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</si>
  <si>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</si>
  <si>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</si>
  <si>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</si>
  <si>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</si>
  <si>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</si>
  <si>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</si>
  <si>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</si>
  <si>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</si>
  <si>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</si>
  <si>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</si>
  <si>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</si>
  <si>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</si>
  <si>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</si>
  <si>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</si>
  <si>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</si>
  <si>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</si>
  <si>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</si>
  <si>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</si>
  <si>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</si>
  <si>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</si>
  <si>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</si>
  <si>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</si>
  <si>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</si>
  <si>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</si>
  <si>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</si>
  <si>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</si>
  <si>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</si>
  <si>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</si>
  <si>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</si>
  <si>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</si>
  <si>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</si>
  <si>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</si>
  <si>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</si>
  <si>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</si>
  <si>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</si>
  <si>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</si>
  <si>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</si>
  <si>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</si>
  <si>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</si>
  <si>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</si>
  <si>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</si>
  <si>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</si>
  <si>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</si>
  <si>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</si>
  <si>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</si>
  <si>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</si>
  <si>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</si>
  <si>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</si>
  <si>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</si>
  <si>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</si>
  <si>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</si>
  <si>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</si>
  <si>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</si>
  <si>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</si>
  <si>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</si>
  <si>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</si>
  <si>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</si>
  <si>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</si>
  <si>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</si>
  <si>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</si>
  <si>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</si>
  <si>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</si>
  <si>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</si>
  <si>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</si>
  <si>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</si>
  <si>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</si>
  <si>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</si>
  <si>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</si>
  <si>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</si>
  <si>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</si>
  <si>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</si>
  <si>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</si>
  <si>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</si>
  <si>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</si>
  <si>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</si>
  <si>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</si>
  <si>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</si>
  <si>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</si>
  <si>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</si>
  <si>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</si>
  <si>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</si>
  <si>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</si>
  <si>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</si>
  <si>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</si>
  <si>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</si>
  <si>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</si>
  <si>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</si>
  <si>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</si>
  <si>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</si>
  <si>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</si>
  <si>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</si>
  <si>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</si>
  <si>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</si>
  <si>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</si>
  <si>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</si>
  <si>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</si>
  <si>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</si>
  <si>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</si>
  <si>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</si>
  <si>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</si>
  <si>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</si>
  <si>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</si>
  <si>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</si>
  <si>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</si>
  <si>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</si>
  <si>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</si>
  <si>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</si>
  <si>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</si>
  <si>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</si>
  <si>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</si>
  <si>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</si>
  <si>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</si>
  <si>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</si>
  <si>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</si>
  <si>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</si>
  <si>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</si>
  <si>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</si>
  <si>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</si>
  <si>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</si>
  <si>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</si>
  <si>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</si>
  <si>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</si>
  <si>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</si>
  <si>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</si>
  <si>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</si>
  <si>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</si>
  <si>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</si>
  <si>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</si>
  <si>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</si>
  <si>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</si>
  <si>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</si>
  <si>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</si>
  <si>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</si>
  <si>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</si>
  <si>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</si>
  <si>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</si>
  <si>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</si>
  <si>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</si>
  <si>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</si>
  <si>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</si>
  <si>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</si>
  <si>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</si>
  <si>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</si>
  <si>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</si>
  <si>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</si>
  <si>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</si>
  <si>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</si>
  <si>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</si>
  <si>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</si>
  <si>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</si>
  <si>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</si>
  <si>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</si>
  <si>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</si>
  <si>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</si>
  <si>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</si>
  <si>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</si>
  <si>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</si>
  <si>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</si>
  <si>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</si>
  <si>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</si>
  <si>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</si>
  <si>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</si>
  <si>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</si>
  <si>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</si>
  <si>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</si>
  <si>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</si>
  <si>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</si>
  <si>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</si>
  <si>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</si>
  <si>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</si>
  <si>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</si>
  <si>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</si>
  <si>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</si>
  <si>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</si>
  <si>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</si>
  <si>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</si>
  <si>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</si>
  <si>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</si>
  <si>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</si>
  <si>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</si>
  <si>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</si>
  <si>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</si>
  <si>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</si>
  <si>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</si>
  <si>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</si>
  <si>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</si>
  <si>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</si>
  <si>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</si>
  <si>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</si>
  <si>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</si>
  <si>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</si>
  <si>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</si>
  <si>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</si>
  <si>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</si>
  <si>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</si>
  <si>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</si>
  <si>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</si>
  <si>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</si>
  <si>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</si>
  <si>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</si>
  <si>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</si>
  <si>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</si>
  <si>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</si>
  <si>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</si>
  <si>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</si>
  <si>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</si>
  <si>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</si>
  <si>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</si>
  <si>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</si>
  <si>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</si>
  <si>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</si>
  <si>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</si>
  <si>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</si>
  <si>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</si>
  <si>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</si>
  <si>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</si>
  <si>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</si>
  <si>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</si>
  <si>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</si>
  <si>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</si>
  <si>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</si>
  <si>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</si>
  <si>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</si>
  <si>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</si>
  <si>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</si>
  <si>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</si>
  <si>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</si>
  <si>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</si>
  <si>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</si>
  <si>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</si>
  <si>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</si>
  <si>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</si>
  <si>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</si>
  <si>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</si>
  <si>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</si>
  <si>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</si>
  <si>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</si>
  <si>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</si>
  <si>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</si>
  <si>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</si>
  <si>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</si>
  <si>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</si>
  <si>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</si>
  <si>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</si>
  <si>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</si>
  <si>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</si>
  <si>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</si>
  <si>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</si>
  <si>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</si>
  <si>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</si>
  <si>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</si>
  <si>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</si>
  <si>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</si>
  <si>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</si>
  <si>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</si>
  <si>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</si>
  <si>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</si>
  <si>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</si>
  <si>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</si>
  <si>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</si>
  <si>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</si>
  <si>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</si>
  <si>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</si>
  <si>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</si>
  <si>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</si>
  <si>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</si>
  <si>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</si>
  <si>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</si>
  <si>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</si>
  <si>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</si>
  <si>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</si>
  <si>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</si>
  <si>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</si>
  <si>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</si>
  <si>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</si>
  <si>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</si>
  <si>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</si>
  <si>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</si>
  <si>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</si>
  <si>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</si>
  <si>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</si>
  <si>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</si>
  <si>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</si>
  <si>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</si>
  <si>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</si>
  <si>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</si>
  <si>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</si>
  <si>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</si>
  <si>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</si>
  <si>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</si>
  <si>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</si>
  <si>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</si>
  <si>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</si>
  <si>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</si>
  <si>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</si>
  <si>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</si>
  <si>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</si>
  <si>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</si>
  <si>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</si>
  <si>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</si>
  <si>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</si>
  <si>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</si>
  <si>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</si>
  <si>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</si>
  <si>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</si>
  <si>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</si>
  <si>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</si>
  <si>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</si>
  <si>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</si>
  <si>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</si>
  <si>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</si>
  <si>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</si>
  <si>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</si>
  <si>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</si>
  <si>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</si>
  <si>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</si>
  <si>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</si>
  <si>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</si>
  <si>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</si>
  <si>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</si>
  <si>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</si>
  <si>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</si>
  <si>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</si>
  <si>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</si>
  <si>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</si>
  <si>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</si>
  <si>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</si>
  <si>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</si>
  <si>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</si>
  <si>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</si>
  <si>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</si>
  <si>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</si>
  <si>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</si>
  <si>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</si>
  <si>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</si>
  <si>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</si>
  <si>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</si>
  <si>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</si>
  <si>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</si>
  <si>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</si>
  <si>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</si>
  <si>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</si>
  <si>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</si>
  <si>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</si>
  <si>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</si>
  <si>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</si>
  <si>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</si>
  <si>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</si>
  <si>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</si>
  <si>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</si>
  <si>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</si>
  <si>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</si>
  <si>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</si>
  <si>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</si>
  <si>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</si>
  <si>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</si>
  <si>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</si>
  <si>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</si>
  <si>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</si>
  <si>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</si>
  <si>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</si>
  <si>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</si>
  <si>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</si>
  <si>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</si>
  <si>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</si>
  <si>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</si>
  <si>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</si>
  <si>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</si>
  <si>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</si>
  <si>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</si>
  <si>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</si>
  <si>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</si>
  <si>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</si>
  <si>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</si>
  <si>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</si>
  <si>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</si>
  <si>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</si>
  <si>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</si>
  <si>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</si>
  <si>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</si>
  <si>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</si>
  <si>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</si>
  <si>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</si>
  <si>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</si>
  <si>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</si>
  <si>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</si>
  <si>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</si>
  <si>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</si>
  <si>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</si>
  <si>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</si>
  <si>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</si>
  <si>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</si>
  <si>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</si>
  <si>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</si>
  <si>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</si>
  <si>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</si>
  <si>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</si>
  <si>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</si>
  <si>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</si>
  <si>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</si>
  <si>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</si>
  <si>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</si>
  <si>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</si>
  <si>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</si>
  <si>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</si>
  <si>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</si>
  <si>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</si>
  <si>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</si>
  <si>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</si>
  <si>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</si>
  <si>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</si>
  <si>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</si>
  <si>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</si>
  <si>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</si>
  <si>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</si>
  <si>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</si>
  <si>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</si>
  <si>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</si>
  <si>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</si>
  <si>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</si>
  <si>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</si>
  <si>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</si>
  <si>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</si>
  <si>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</si>
  <si>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</si>
  <si>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</si>
  <si>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</si>
  <si>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</si>
  <si>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</si>
  <si>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</si>
  <si>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</si>
  <si>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</si>
  <si>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</si>
  <si>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</si>
  <si>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</si>
  <si>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</si>
  <si>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</si>
  <si>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</si>
  <si>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</si>
  <si>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</si>
  <si>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</si>
  <si>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</si>
  <si>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</si>
  <si>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</si>
  <si>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</si>
  <si>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</si>
  <si>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</si>
  <si>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</si>
  <si>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</si>
  <si>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</si>
  <si>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</si>
  <si>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</si>
  <si>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</si>
  <si>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</si>
  <si>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</si>
  <si>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</si>
  <si>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</si>
  <si>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</si>
  <si>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</si>
  <si>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</si>
  <si>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</si>
  <si>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</si>
  <si>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</si>
  <si>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</si>
  <si>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</si>
  <si>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</si>
  <si>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</si>
  <si>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</si>
  <si>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</si>
  <si>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</si>
  <si>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</si>
  <si>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</si>
  <si>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</si>
  <si>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</si>
  <si>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</si>
  <si>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</si>
  <si>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</si>
  <si>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</si>
  <si>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</si>
  <si>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</si>
  <si>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</si>
  <si>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</si>
  <si>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</si>
  <si>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</si>
  <si>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</si>
  <si>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</si>
  <si>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</si>
  <si>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</si>
  <si>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</si>
  <si>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</si>
  <si>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</si>
  <si>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</si>
  <si>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</si>
  <si>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</si>
  <si>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</si>
  <si>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</si>
  <si>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</si>
  <si>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</si>
  <si>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</si>
  <si>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</si>
  <si>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</si>
  <si>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</si>
  <si>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</si>
  <si>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</si>
  <si>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</si>
  <si>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</si>
  <si>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</si>
  <si>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</si>
  <si>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</si>
  <si>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</si>
  <si>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</si>
  <si>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</si>
  <si>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</si>
  <si>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</si>
  <si>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</si>
  <si>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</si>
  <si>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</si>
  <si>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</si>
  <si>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</si>
  <si>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</si>
  <si>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</si>
  <si>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</si>
  <si>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</si>
  <si>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</si>
  <si>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</si>
  <si>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</si>
  <si>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</si>
  <si>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</si>
  <si>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</si>
  <si>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</si>
  <si>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</si>
  <si>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</si>
  <si>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</si>
  <si>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</si>
  <si>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</si>
  <si>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</si>
  <si>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</si>
  <si>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</si>
  <si>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</si>
  <si>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</si>
  <si>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</si>
  <si>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</si>
  <si>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</si>
  <si>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</si>
  <si>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</si>
  <si>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</si>
  <si>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</si>
  <si>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</si>
  <si>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</si>
  <si>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</si>
  <si>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</si>
  <si>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</si>
  <si>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</si>
  <si>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</si>
  <si>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</si>
  <si>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</si>
  <si>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</si>
  <si>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</si>
  <si>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</si>
  <si>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</si>
  <si>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</si>
  <si>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</si>
  <si>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</si>
  <si>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</si>
  <si>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</si>
  <si>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</si>
  <si>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</si>
  <si>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</si>
  <si>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</si>
  <si>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</si>
  <si>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</si>
  <si>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</si>
  <si>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</si>
  <si>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</si>
  <si>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</si>
  <si>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</si>
  <si>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</si>
  <si>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</si>
  <si>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</si>
  <si>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</si>
  <si>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</si>
  <si>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</si>
  <si>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</si>
  <si>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</si>
  <si>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</si>
  <si>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</si>
  <si>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</si>
  <si>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</si>
  <si>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</si>
  <si>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</si>
  <si>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</si>
  <si>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</si>
  <si>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</si>
  <si>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</si>
  <si>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</si>
  <si>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</si>
  <si>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</si>
  <si>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</si>
  <si>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</si>
  <si>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</si>
  <si>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</si>
  <si>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</si>
  <si>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</si>
  <si>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</si>
  <si>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</si>
  <si>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</si>
  <si>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</si>
  <si>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</si>
  <si>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</si>
  <si>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</si>
  <si>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</si>
  <si>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</si>
  <si>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</si>
  <si>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</si>
  <si>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</si>
  <si>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</si>
  <si>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</si>
  <si>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</si>
  <si>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</si>
  <si>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</si>
  <si>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</si>
  <si>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</si>
  <si>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</si>
  <si>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</si>
  <si>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</si>
  <si>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</si>
  <si>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</si>
  <si>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</si>
  <si>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</si>
  <si>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</si>
  <si>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</si>
  <si>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</si>
  <si>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</si>
  <si>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</si>
  <si>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</si>
  <si>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</si>
  <si>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</si>
  <si>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</si>
  <si>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</si>
  <si>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</si>
  <si>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</si>
  <si>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</si>
  <si>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</si>
  <si>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</si>
  <si>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</si>
  <si>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</si>
  <si>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</si>
  <si>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</si>
  <si>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</si>
  <si>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</si>
  <si>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</si>
  <si>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</si>
  <si>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</si>
  <si>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</si>
  <si>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</si>
  <si>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</si>
  <si>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</si>
  <si>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</si>
  <si>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</si>
  <si>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</si>
  <si>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</si>
  <si>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</si>
  <si>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</si>
  <si>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</si>
  <si>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</si>
  <si>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</si>
  <si>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</si>
  <si>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</si>
  <si>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</si>
  <si>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</si>
  <si>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</si>
  <si>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</si>
  <si>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</si>
  <si>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</si>
  <si>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</si>
  <si>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</si>
  <si>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</si>
  <si>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</si>
  <si>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</si>
  <si>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</si>
  <si>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</si>
  <si>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</si>
  <si>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</si>
  <si>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</si>
  <si>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</si>
  <si>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</si>
  <si>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</si>
  <si>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</si>
  <si>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</si>
  <si>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</si>
  <si>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</si>
  <si>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</si>
  <si>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</si>
  <si>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</si>
  <si>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</si>
  <si>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</si>
  <si>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</si>
  <si>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</si>
  <si>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</si>
  <si>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</si>
  <si>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</si>
  <si>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</si>
  <si>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</si>
  <si>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</si>
  <si>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</si>
  <si>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</si>
  <si>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</si>
  <si>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</si>
  <si>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</si>
  <si>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</si>
  <si>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</si>
  <si>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</si>
  <si>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</si>
  <si>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</si>
  <si>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</si>
  <si>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</si>
  <si>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</si>
  <si>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</si>
  <si>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</si>
  <si>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</si>
  <si>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</si>
  <si>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</si>
  <si>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</si>
  <si>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</si>
  <si>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</si>
  <si>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</si>
  <si>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</si>
  <si>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</si>
  <si>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</si>
  <si>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</si>
  <si>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</si>
  <si>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</si>
  <si>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</si>
  <si>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</si>
  <si>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</si>
  <si>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</si>
  <si>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</si>
  <si>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</si>
  <si>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</si>
  <si>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</si>
  <si>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</si>
  <si>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</si>
  <si>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</si>
  <si>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</si>
  <si>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</si>
  <si>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</si>
  <si>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</si>
  <si>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</si>
  <si>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</si>
  <si>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</si>
  <si>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</si>
  <si>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</si>
  <si>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</si>
  <si>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</si>
  <si>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</si>
  <si>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</si>
  <si>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</si>
  <si>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</si>
  <si>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</si>
  <si>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</si>
  <si>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</si>
  <si>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</si>
  <si>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</si>
  <si>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</si>
  <si>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</si>
  <si>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</si>
  <si>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</si>
  <si>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</si>
  <si>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</si>
  <si>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</si>
  <si>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</si>
  <si>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</si>
  <si>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</si>
  <si>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</si>
  <si>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</si>
  <si>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</si>
  <si>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</si>
  <si>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</si>
  <si>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</si>
  <si>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</si>
  <si>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</si>
  <si>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</si>
  <si>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</si>
  <si>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</si>
  <si>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</si>
  <si>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</si>
  <si>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</si>
  <si>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</si>
  <si>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</si>
  <si>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</si>
  <si>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</si>
  <si>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</si>
  <si>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</si>
  <si>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</si>
  <si>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</si>
  <si>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</si>
  <si>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</si>
  <si>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</si>
  <si>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</si>
  <si>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</si>
  <si>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</si>
  <si>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</si>
  <si>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</si>
  <si>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</si>
  <si>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</si>
  <si>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</si>
  <si>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</si>
  <si>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</si>
  <si>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</si>
  <si>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</si>
  <si>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</si>
  <si>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</si>
  <si>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</si>
  <si>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</si>
  <si>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</si>
  <si>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</si>
  <si>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</si>
  <si>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</si>
  <si>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</si>
  <si>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</si>
  <si>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</si>
  <si>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</si>
  <si>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</si>
  <si>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</si>
  <si>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</si>
  <si>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</si>
  <si>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</si>
  <si>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</si>
  <si>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</si>
  <si>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</si>
  <si>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</si>
  <si>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</si>
  <si>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</si>
  <si>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</si>
  <si>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</si>
  <si>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</si>
  <si>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</si>
  <si>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</si>
  <si>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</si>
  <si>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</si>
  <si>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</si>
  <si>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</si>
  <si>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</si>
  <si>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</si>
  <si>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</si>
  <si>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</si>
  <si>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</si>
  <si>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</si>
  <si>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</si>
  <si>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</si>
  <si>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</si>
  <si>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</si>
  <si>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</si>
  <si>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</si>
  <si>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</si>
  <si>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</si>
  <si>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</si>
  <si>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</si>
  <si>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</si>
  <si>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</si>
  <si>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</si>
  <si>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</si>
  <si>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</si>
  <si>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</si>
  <si>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</si>
  <si>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</si>
  <si>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</si>
  <si>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</si>
  <si>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</si>
  <si>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</si>
  <si>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</si>
  <si>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</si>
  <si>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</si>
  <si>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</si>
  <si>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</si>
  <si>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</si>
  <si>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</si>
  <si>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</si>
  <si>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</si>
  <si>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</si>
  <si>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</si>
  <si>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</si>
  <si>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</si>
  <si>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</si>
  <si>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</si>
  <si>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</si>
  <si>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</si>
  <si>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</si>
  <si>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</si>
  <si>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</si>
  <si>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</si>
  <si>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</si>
  <si>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</si>
  <si>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</si>
  <si>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</si>
  <si>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</si>
  <si>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</si>
  <si>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</si>
  <si>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</si>
  <si>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</si>
  <si>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</si>
  <si>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</si>
  <si>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</si>
  <si>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</si>
  <si>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</si>
  <si>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</si>
  <si>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</si>
  <si>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</si>
  <si>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</si>
  <si>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</si>
  <si>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</si>
  <si>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</si>
  <si>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</si>
  <si>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</si>
  <si>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</si>
  <si>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</si>
  <si>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</si>
  <si>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</si>
  <si>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</si>
  <si>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</si>
  <si>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</si>
  <si>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</si>
  <si>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</si>
  <si>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</si>
  <si>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</si>
  <si>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</si>
  <si>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</si>
  <si>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</si>
  <si>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</si>
  <si>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</si>
  <si>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</si>
  <si>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</si>
  <si>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</si>
  <si>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</si>
  <si>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</si>
  <si>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</si>
  <si>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</si>
  <si>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</si>
  <si>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</si>
  <si>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</si>
  <si>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</si>
  <si>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</si>
  <si>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</si>
  <si>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</si>
  <si>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</si>
  <si>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</si>
  <si>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</si>
  <si>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</si>
  <si>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</si>
  <si>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</si>
  <si>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</si>
  <si>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</si>
  <si>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</si>
  <si>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</si>
  <si>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</si>
  <si>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</si>
  <si>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</si>
  <si>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</si>
  <si>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</si>
  <si>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</si>
  <si>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</si>
  <si>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</si>
  <si>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</si>
  <si>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</si>
  <si>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</si>
  <si>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</si>
  <si>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</si>
  <si>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</si>
  <si>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</si>
  <si>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</si>
  <si>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</si>
  <si>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</si>
  <si>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</si>
  <si>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</si>
  <si>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</si>
  <si>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</si>
  <si>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</si>
  <si>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</si>
  <si>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</si>
  <si>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</si>
  <si>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</si>
  <si>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</si>
  <si>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</si>
  <si>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</si>
  <si>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</si>
  <si>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</si>
  <si>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</si>
  <si>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</si>
  <si>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</si>
  <si>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</si>
  <si>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</si>
  <si>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</si>
  <si>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</si>
  <si>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</si>
  <si>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</si>
  <si>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</si>
  <si>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</si>
  <si>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</si>
  <si>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</si>
  <si>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</si>
  <si>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</si>
  <si>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</si>
  <si>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</si>
  <si>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</si>
  <si>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</si>
  <si>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</si>
  <si>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</si>
  <si>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</si>
  <si>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</si>
  <si>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</si>
  <si>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</si>
  <si>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</si>
  <si>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</si>
  <si>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</si>
  <si>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</si>
  <si>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</si>
  <si>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</si>
  <si>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</si>
  <si>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</si>
  <si>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</si>
  <si>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</si>
  <si>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</si>
  <si>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</si>
  <si>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</si>
  <si>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</si>
  <si>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</si>
  <si>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</si>
  <si>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</si>
  <si>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</si>
  <si>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</si>
  <si>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</si>
  <si>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</si>
  <si>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</si>
  <si>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</si>
  <si>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</si>
  <si>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</si>
  <si>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</si>
  <si>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</si>
  <si>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</si>
  <si>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</si>
  <si>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</si>
  <si>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</si>
  <si>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</si>
  <si>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</si>
  <si>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</si>
  <si>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</si>
  <si>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</si>
  <si>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</si>
  <si>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</si>
  <si>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</si>
  <si>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</si>
  <si>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</si>
  <si>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</si>
  <si>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</si>
  <si>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</si>
  <si>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</si>
  <si>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</si>
  <si>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</si>
  <si>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</si>
  <si>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</si>
  <si>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</si>
  <si>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</si>
  <si>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</si>
  <si>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</si>
  <si>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</si>
  <si>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</si>
  <si>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</si>
  <si>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</si>
  <si>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</si>
  <si>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</si>
  <si>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</si>
  <si>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</si>
  <si>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</si>
  <si>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</si>
  <si>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</si>
  <si>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</si>
  <si>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</si>
  <si>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</si>
  <si>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</si>
  <si>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</si>
  <si>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</si>
  <si>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</si>
  <si>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</si>
  <si>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</si>
  <si>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</si>
  <si>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</si>
  <si>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</si>
  <si>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</si>
  <si>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</si>
  <si>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</si>
  <si>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</si>
  <si>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</si>
  <si>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</si>
  <si>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</si>
  <si>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</si>
  <si>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</si>
  <si>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</si>
  <si>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</si>
  <si>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</si>
  <si>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</si>
  <si>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</si>
  <si>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</si>
  <si>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</si>
  <si>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</si>
  <si>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</si>
  <si>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</si>
  <si>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</si>
  <si>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</si>
  <si>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</si>
  <si>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</si>
  <si>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</si>
  <si>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</si>
  <si>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</si>
  <si>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</si>
  <si>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</si>
  <si>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</si>
  <si>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</si>
  <si>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</si>
  <si>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</si>
  <si>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</si>
  <si>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</si>
  <si>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</si>
  <si>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</si>
  <si>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</si>
  <si>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</si>
  <si>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</si>
  <si>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</si>
  <si>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</si>
  <si>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</si>
  <si>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</si>
  <si>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</si>
  <si>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</si>
  <si>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</si>
  <si>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</si>
  <si>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</si>
  <si>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</si>
  <si>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</si>
  <si>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</si>
  <si>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</si>
  <si>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</si>
  <si>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</si>
  <si>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</si>
  <si>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</si>
  <si>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</si>
  <si>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</si>
  <si>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</si>
  <si>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</si>
  <si>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</si>
  <si>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</si>
  <si>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</si>
  <si>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</si>
  <si>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</si>
  <si>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</si>
  <si>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</si>
  <si>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</si>
  <si>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</si>
  <si>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</si>
  <si>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</si>
  <si>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</si>
  <si>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</si>
  <si>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</si>
  <si>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</si>
  <si>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</si>
  <si>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</si>
  <si>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</si>
  <si>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</si>
  <si>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</si>
  <si>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</si>
  <si>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</si>
  <si>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</si>
  <si>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</si>
  <si>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</si>
  <si>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</si>
  <si>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</si>
  <si>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</si>
  <si>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</si>
  <si>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</si>
  <si>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</si>
  <si>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</si>
  <si>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</si>
  <si>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</si>
  <si>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</si>
  <si>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</si>
  <si>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</si>
  <si>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</si>
  <si>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</si>
  <si>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</si>
  <si>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</si>
  <si>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</si>
  <si>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</si>
  <si>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</si>
  <si>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</si>
  <si>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</si>
  <si>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</si>
  <si>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</si>
  <si>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</si>
  <si>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</si>
  <si>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</si>
  <si>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</si>
  <si>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</si>
  <si>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</si>
  <si>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</si>
  <si>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</si>
  <si>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</si>
  <si>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</si>
  <si>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</si>
  <si>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</si>
  <si>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</si>
  <si>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</si>
  <si>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</si>
  <si>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</si>
  <si>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</si>
  <si>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</si>
  <si>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</si>
  <si>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</si>
  <si>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</si>
  <si>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</si>
  <si>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</si>
  <si>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</si>
  <si>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</si>
  <si>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</si>
  <si>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</si>
  <si>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</si>
  <si>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</si>
  <si>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</si>
  <si>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</si>
  <si>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</si>
  <si>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</si>
  <si>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</si>
  <si>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</si>
  <si>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</si>
  <si>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</si>
  <si>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</si>
  <si>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</si>
  <si>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</si>
  <si>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</si>
  <si>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</si>
  <si>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</si>
  <si>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</si>
  <si>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</si>
  <si>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</si>
  <si>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</si>
  <si>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</si>
  <si>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</si>
  <si>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</si>
  <si>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</si>
  <si>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</si>
  <si>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</si>
  <si>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</si>
  <si>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</si>
  <si>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</si>
  <si>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</si>
  <si>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</si>
  <si>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</si>
  <si>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</si>
  <si>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</si>
  <si>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</si>
  <si>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</si>
  <si>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</si>
  <si>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</si>
  <si>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</si>
  <si>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</si>
  <si>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</si>
  <si>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</si>
  <si>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</si>
  <si>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</si>
  <si>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</si>
  <si>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</si>
  <si>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</si>
  <si>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</si>
  <si>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</si>
  <si>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</si>
  <si>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</si>
  <si>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</si>
  <si>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</si>
  <si>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</si>
  <si>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</si>
  <si>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</si>
  <si>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</si>
  <si>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</si>
  <si>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</si>
  <si>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</si>
  <si>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</si>
  <si>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</si>
  <si>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</si>
  <si>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</si>
  <si>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</si>
  <si>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</si>
  <si>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</si>
  <si>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</si>
  <si>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</si>
  <si>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</si>
  <si>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</si>
  <si>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</si>
  <si>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</si>
  <si>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</si>
  <si>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</si>
  <si>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</si>
  <si>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</si>
  <si>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</si>
  <si>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</si>
  <si>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</si>
  <si>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</si>
  <si>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</si>
  <si>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</si>
  <si>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</si>
  <si>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</si>
  <si>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</si>
  <si>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</si>
  <si>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</si>
  <si>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</si>
  <si>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</si>
  <si>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</si>
  <si>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</si>
  <si>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</si>
  <si>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</si>
  <si>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</si>
  <si>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</si>
  <si>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</si>
  <si>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</si>
  <si>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</si>
  <si>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</si>
  <si>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</si>
  <si>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</si>
  <si>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</si>
  <si>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</si>
  <si>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</si>
  <si>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</si>
  <si>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</si>
  <si>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</si>
  <si>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</si>
  <si>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</si>
  <si>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</si>
  <si>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</si>
  <si>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</si>
  <si>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</si>
  <si>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</si>
  <si>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</si>
  <si>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</si>
  <si>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</si>
  <si>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</si>
  <si>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</si>
  <si>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</si>
  <si>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</si>
  <si>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</si>
  <si>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</si>
  <si>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</si>
  <si>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</si>
  <si>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</si>
  <si>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</si>
  <si>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</si>
  <si>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</si>
  <si>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</si>
  <si>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</si>
  <si>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</si>
  <si>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</si>
  <si>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</si>
  <si>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</si>
  <si>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</si>
  <si>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</si>
  <si>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</si>
  <si>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</si>
  <si>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</si>
  <si>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</si>
  <si>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</si>
  <si>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</si>
  <si>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</si>
  <si>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</si>
  <si>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</si>
  <si>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</si>
  <si>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</si>
  <si>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</si>
  <si>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</si>
  <si>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</si>
  <si>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</si>
  <si>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</si>
  <si>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</si>
  <si>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</si>
  <si>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</si>
  <si>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</si>
  <si>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</si>
  <si>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</si>
  <si>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</si>
  <si>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</si>
  <si>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</si>
  <si>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</si>
  <si>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</si>
  <si>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</si>
  <si>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</si>
  <si>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</si>
  <si>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</si>
  <si>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</si>
  <si>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</si>
  <si>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</si>
  <si>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</si>
  <si>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</si>
  <si>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</si>
  <si>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</si>
  <si>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</si>
  <si>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</si>
  <si>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</si>
  <si>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</si>
  <si>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</si>
  <si>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</si>
  <si>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</si>
  <si>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</si>
  <si>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</si>
  <si>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</si>
  <si>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</si>
  <si>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</si>
  <si>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</si>
  <si>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</si>
  <si>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</si>
  <si>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</si>
  <si>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</si>
  <si>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</si>
  <si>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</si>
  <si>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</si>
  <si>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</si>
  <si>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</si>
  <si>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</si>
  <si>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</si>
  <si>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</si>
  <si>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</si>
  <si>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</si>
  <si>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</si>
  <si>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</si>
  <si>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</si>
  <si>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</si>
  <si>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</si>
  <si>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</si>
  <si>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</si>
  <si>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</si>
  <si>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</si>
  <si>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</si>
  <si>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</si>
  <si>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</si>
  <si>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</si>
  <si>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</si>
  <si>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</si>
  <si>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</si>
  <si>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</si>
  <si>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</si>
  <si>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</si>
  <si>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</si>
  <si>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</si>
  <si>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</si>
  <si>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</si>
  <si>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</si>
  <si>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</si>
  <si>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</si>
  <si>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</si>
  <si>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</si>
  <si>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</si>
  <si>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</si>
  <si>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</si>
  <si>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</si>
  <si>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</si>
  <si>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</si>
  <si>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</si>
  <si>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</si>
  <si>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</si>
  <si>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</si>
  <si>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</si>
  <si>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</si>
  <si>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</si>
  <si>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</si>
  <si>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</si>
  <si>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</si>
  <si>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</si>
  <si>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</si>
  <si>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</si>
  <si>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</si>
  <si>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</si>
  <si>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</si>
  <si>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</si>
  <si>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</si>
  <si>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</si>
  <si>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</si>
  <si>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</si>
  <si>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</si>
  <si>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</si>
  <si>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</si>
  <si>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</si>
  <si>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</si>
  <si>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</si>
  <si>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</si>
  <si>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</si>
  <si>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</si>
  <si>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</si>
  <si>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</si>
  <si>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</si>
  <si>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</si>
  <si>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</si>
  <si>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</si>
  <si>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</si>
  <si>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</si>
  <si>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</si>
  <si>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</si>
  <si>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</si>
  <si>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</si>
  <si>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</si>
  <si>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</si>
  <si>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</si>
  <si>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</si>
  <si>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</si>
  <si>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</si>
  <si>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</si>
  <si>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</si>
  <si>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</si>
  <si>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</si>
  <si>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</si>
  <si>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</si>
  <si>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</si>
  <si>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</si>
  <si>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</si>
  <si>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</si>
  <si>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</si>
  <si>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</si>
  <si>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</si>
  <si>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</si>
  <si>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</si>
  <si>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</si>
  <si>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</si>
  <si>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</si>
  <si>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</si>
  <si>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</si>
  <si>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</si>
  <si>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</si>
  <si>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</si>
  <si>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</si>
  <si>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</si>
  <si>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</si>
  <si>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</si>
  <si>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</si>
  <si>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</si>
  <si>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</si>
  <si>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</si>
  <si>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</si>
  <si>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</si>
  <si>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</si>
  <si>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</si>
  <si>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</si>
  <si>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</si>
  <si>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</si>
  <si>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</si>
  <si>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</si>
  <si>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</si>
  <si>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</si>
  <si>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</si>
  <si>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</si>
  <si>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</si>
  <si>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</si>
  <si>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</si>
  <si>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</si>
  <si>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</si>
  <si>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</si>
  <si>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</si>
  <si>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</si>
  <si>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</si>
  <si>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</si>
  <si>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</si>
  <si>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</si>
  <si>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</si>
  <si>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</si>
  <si>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</si>
  <si>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</si>
  <si>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</si>
  <si>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</si>
  <si>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</si>
  <si>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</si>
  <si>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</si>
  <si>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</si>
  <si>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</si>
  <si>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</si>
  <si>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</si>
  <si>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</si>
  <si>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</si>
  <si>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</si>
  <si>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</si>
  <si>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</si>
  <si>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</si>
  <si>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</si>
  <si>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</si>
  <si>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</si>
  <si>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</si>
  <si>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</si>
  <si>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</si>
  <si>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</si>
  <si>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</si>
  <si>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</si>
  <si>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</si>
  <si>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</si>
  <si>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</si>
  <si>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</si>
  <si>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</si>
  <si>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</si>
  <si>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</si>
  <si>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</si>
  <si>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</si>
  <si>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</si>
  <si>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</si>
  <si>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</si>
  <si>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</si>
  <si>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</si>
  <si>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</si>
  <si>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</si>
  <si>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</si>
  <si>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</si>
  <si>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</si>
  <si>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</si>
  <si>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</si>
  <si>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</si>
  <si>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</si>
  <si>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</si>
  <si>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</si>
  <si>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</si>
  <si>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</si>
  <si>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</si>
  <si>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</si>
  <si>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</si>
  <si>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</si>
  <si>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</si>
  <si>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</si>
  <si>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</si>
  <si>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</si>
  <si>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</si>
  <si>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</si>
  <si>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</si>
  <si>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</si>
  <si>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</si>
  <si>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</si>
  <si>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</si>
  <si>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</si>
  <si>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</si>
  <si>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</si>
  <si>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</si>
  <si>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</si>
  <si>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</si>
  <si>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</si>
  <si>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</si>
  <si>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</si>
  <si>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</si>
  <si>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</si>
  <si>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</si>
  <si>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</si>
  <si>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</si>
  <si>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</si>
  <si>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</si>
  <si>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</si>
  <si>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</si>
  <si>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</si>
  <si>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</si>
  <si>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</si>
  <si>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</si>
  <si>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</si>
  <si>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</si>
  <si>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</si>
  <si>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</si>
  <si>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</si>
  <si>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</si>
  <si>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</si>
  <si>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</si>
  <si>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</si>
  <si>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</si>
  <si>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</si>
  <si>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</si>
  <si>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</si>
  <si>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</si>
  <si>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</si>
  <si>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</si>
  <si>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</si>
  <si>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</si>
  <si>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</si>
  <si>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</si>
  <si>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</si>
  <si>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</si>
  <si>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</si>
  <si>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</si>
  <si>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</si>
  <si>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</si>
  <si>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</si>
  <si>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</si>
  <si>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</si>
  <si>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</si>
  <si>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</si>
  <si>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</si>
  <si>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</si>
  <si>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</si>
  <si>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</si>
  <si>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</si>
  <si>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</si>
  <si>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</si>
  <si>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</si>
  <si>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</si>
  <si>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</si>
  <si>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</si>
  <si>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</si>
  <si>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</si>
  <si>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</si>
  <si>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</si>
  <si>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</si>
  <si>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</si>
  <si>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</si>
  <si>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</si>
  <si>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</si>
  <si>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</si>
  <si>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</si>
  <si>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</si>
  <si>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</si>
  <si>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</si>
  <si>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</si>
  <si>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</si>
  <si>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</si>
  <si>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</si>
  <si>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</si>
  <si>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</si>
  <si>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</si>
  <si>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</si>
  <si>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</si>
  <si>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</si>
  <si>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</si>
  <si>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</si>
  <si>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</si>
  <si>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</si>
  <si>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</si>
  <si>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</si>
  <si>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</si>
  <si>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</si>
  <si>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</si>
  <si>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</si>
  <si>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</si>
  <si>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</si>
  <si>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</si>
  <si>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</si>
  <si>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</si>
  <si>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</si>
  <si>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</si>
  <si>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</si>
  <si>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</si>
  <si>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</si>
  <si>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</si>
  <si>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</si>
  <si>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</si>
  <si>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</si>
  <si>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</si>
  <si>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</si>
  <si>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</si>
  <si>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</si>
  <si>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</si>
  <si>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</si>
  <si>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</si>
  <si>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</si>
  <si>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</si>
  <si>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</si>
  <si>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</si>
  <si>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</si>
  <si>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</si>
  <si>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</si>
  <si>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</si>
  <si>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</si>
  <si>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</si>
  <si>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</si>
  <si>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</si>
  <si>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</si>
  <si>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</si>
  <si>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</si>
  <si>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</si>
  <si>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</si>
  <si>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</si>
  <si>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</si>
  <si>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</si>
  <si>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</si>
  <si>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</si>
  <si>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</si>
  <si>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</si>
  <si>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</si>
  <si>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</si>
  <si>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</si>
  <si>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</si>
  <si>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</si>
  <si>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</si>
  <si>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</si>
  <si>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</si>
  <si>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</si>
  <si>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</si>
  <si>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</si>
  <si>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</si>
  <si>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</si>
  <si>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</si>
  <si>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</si>
  <si>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</si>
  <si>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</si>
  <si>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</si>
  <si>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</si>
  <si>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</si>
  <si>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</si>
  <si>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</si>
  <si>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</si>
  <si>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</si>
  <si>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</si>
  <si>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</si>
  <si>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</si>
  <si>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</si>
  <si>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</si>
  <si>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</si>
  <si>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</si>
  <si>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</si>
  <si>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</si>
  <si>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</si>
  <si>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</si>
  <si>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</si>
  <si>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</si>
  <si>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</si>
  <si>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</si>
  <si>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</si>
  <si>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</si>
  <si>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</si>
  <si>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</si>
  <si>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</si>
  <si>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</si>
  <si>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</si>
  <si>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</si>
  <si>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</si>
  <si>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</si>
  <si>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</si>
  <si>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</si>
  <si>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</si>
  <si>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</si>
  <si>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</si>
  <si>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</si>
  <si>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</si>
  <si>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</si>
  <si>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</si>
  <si>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</si>
  <si>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</si>
  <si>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</si>
  <si>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</si>
  <si>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</si>
  <si>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</si>
  <si>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</si>
  <si>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</si>
  <si>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</si>
  <si>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</si>
  <si>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</si>
  <si>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</si>
  <si>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</si>
  <si>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</si>
  <si>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</si>
  <si>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</si>
  <si>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</si>
  <si>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</si>
  <si>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</si>
  <si>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</si>
  <si>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</si>
  <si>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</si>
  <si>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</si>
  <si>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</si>
  <si>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</si>
  <si>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</si>
  <si>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</si>
  <si>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</si>
  <si>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</si>
  <si>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</si>
  <si>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</si>
  <si>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</si>
  <si>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</si>
  <si>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</si>
  <si>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</si>
  <si>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</si>
  <si>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</si>
  <si>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</si>
  <si>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</si>
  <si>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</si>
  <si>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</si>
  <si>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</si>
  <si>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</si>
  <si>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</si>
  <si>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</si>
  <si>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</si>
  <si>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</si>
  <si>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</si>
  <si>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</si>
  <si>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</si>
  <si>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</si>
  <si>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</si>
  <si>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</si>
  <si>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</si>
  <si>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</si>
  <si>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</si>
  <si>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</si>
  <si>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</si>
  <si>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</si>
  <si>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</si>
  <si>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</si>
  <si>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</si>
  <si>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</si>
  <si>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</si>
  <si>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</si>
  <si>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</si>
  <si>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</si>
  <si>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</si>
  <si>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</si>
  <si>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</si>
  <si>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</si>
  <si>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</si>
  <si>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</si>
  <si>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</si>
  <si>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</si>
  <si>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</si>
  <si>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</si>
  <si>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</si>
  <si>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</si>
  <si>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</si>
  <si>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</si>
  <si>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</si>
  <si>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</si>
  <si>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</si>
  <si>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</si>
  <si>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</si>
  <si>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</si>
  <si>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</si>
  <si>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</si>
  <si>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</si>
  <si>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</si>
  <si>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</si>
  <si>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</si>
  <si>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</si>
  <si>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</si>
  <si>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</si>
  <si>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</si>
  <si>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</si>
  <si>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</si>
  <si>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</si>
  <si>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</si>
  <si>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</si>
  <si>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</si>
  <si>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</si>
  <si>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</si>
  <si>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</si>
  <si>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</si>
  <si>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</si>
  <si>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</si>
  <si>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</si>
  <si>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</si>
  <si>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</si>
  <si>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</si>
  <si>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</si>
  <si>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</si>
  <si>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</si>
  <si>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</si>
  <si>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</si>
  <si>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</si>
  <si>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</si>
  <si>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</si>
  <si>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</si>
  <si>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</si>
  <si>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</si>
  <si>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</si>
  <si>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</si>
  <si>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</si>
  <si>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</si>
  <si>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</si>
  <si>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</si>
  <si>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</si>
  <si>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</si>
  <si>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</si>
  <si>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</si>
  <si>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</si>
  <si>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</si>
  <si>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</si>
  <si>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</si>
  <si>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</si>
  <si>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</si>
  <si>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</si>
  <si>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</si>
  <si>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</si>
  <si>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</si>
  <si>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</si>
  <si>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</si>
  <si>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</si>
  <si>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</si>
  <si>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</si>
  <si>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</si>
  <si>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</si>
  <si>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</si>
  <si>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</si>
  <si>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</si>
  <si>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</si>
  <si>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</si>
  <si>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</si>
  <si>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</si>
  <si>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</si>
  <si>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</si>
  <si>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</si>
  <si>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</si>
  <si>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</si>
  <si>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</si>
  <si>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</si>
  <si>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</si>
  <si>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</si>
  <si>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</si>
  <si>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</si>
  <si>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</si>
  <si>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</si>
  <si>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</si>
  <si>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</si>
  <si>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</si>
  <si>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</si>
  <si>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</si>
  <si>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</si>
  <si>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</si>
  <si>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</si>
  <si>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</si>
  <si>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</si>
  <si>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</si>
  <si>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</si>
  <si>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</si>
  <si>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</si>
  <si>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</si>
  <si>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</si>
  <si>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</si>
  <si>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</si>
  <si>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</si>
  <si>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</si>
  <si>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</si>
  <si>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</si>
  <si>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</si>
  <si>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</si>
  <si>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</si>
  <si>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</si>
  <si>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</si>
  <si>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</si>
  <si>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</si>
  <si>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</si>
  <si>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</si>
  <si>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</si>
  <si>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</si>
  <si>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</si>
  <si>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</si>
  <si>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</si>
  <si>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</si>
  <si>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</si>
  <si>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</si>
  <si>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</si>
  <si>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</si>
  <si>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</si>
  <si>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</si>
  <si>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</si>
  <si>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</si>
  <si>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</si>
  <si>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</si>
  <si>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</si>
  <si>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</si>
  <si>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</si>
  <si>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</si>
  <si>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</si>
  <si>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</si>
  <si>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</si>
  <si>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</si>
  <si>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</si>
  <si>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</si>
  <si>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</si>
  <si>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</si>
  <si>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</si>
  <si>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</si>
  <si>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</si>
  <si>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</si>
  <si>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</si>
  <si>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</si>
  <si>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</si>
  <si>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</si>
  <si>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</si>
  <si>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</si>
  <si>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</si>
  <si>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</si>
  <si>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</si>
  <si>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</si>
  <si>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</si>
  <si>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</si>
  <si>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</si>
  <si>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</si>
  <si>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</si>
  <si>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</si>
  <si>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</si>
  <si>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</si>
  <si>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</si>
  <si>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</si>
  <si>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</si>
  <si>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</si>
  <si>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</si>
  <si>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</si>
  <si>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</si>
  <si>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</si>
  <si>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</si>
  <si>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</si>
  <si>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</si>
  <si>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</si>
  <si>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</si>
  <si>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</si>
  <si>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</si>
  <si>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</si>
  <si>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</si>
  <si>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</si>
  <si>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</si>
  <si>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</si>
  <si>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</si>
  <si>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</si>
  <si>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</si>
  <si>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</si>
  <si>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</si>
  <si>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</si>
  <si>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</si>
  <si>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</si>
  <si>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</si>
  <si>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</si>
  <si>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</si>
  <si>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</si>
  <si>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</si>
  <si>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</si>
  <si>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</si>
  <si>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</si>
  <si>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</si>
  <si>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</si>
  <si>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</si>
  <si>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</si>
  <si>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</si>
  <si>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</si>
  <si>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</si>
  <si>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</si>
  <si>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</si>
  <si>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</si>
  <si>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</si>
  <si>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</si>
  <si>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</si>
  <si>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</si>
  <si>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</si>
  <si>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</si>
  <si>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</si>
  <si>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</si>
  <si>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</si>
  <si>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</si>
  <si>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</si>
  <si>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</si>
  <si>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</si>
  <si>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</si>
  <si>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</si>
  <si>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</si>
  <si>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</si>
  <si>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</si>
  <si>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</si>
  <si>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</si>
  <si>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</si>
  <si>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</si>
  <si>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</si>
  <si>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</si>
  <si>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</si>
  <si>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</si>
  <si>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</si>
  <si>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</si>
  <si>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</si>
  <si>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</si>
  <si>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</si>
  <si>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</si>
  <si>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</si>
  <si>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</si>
  <si>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</si>
  <si>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</si>
  <si>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</si>
  <si>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</si>
  <si>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</si>
  <si>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</si>
  <si>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</si>
  <si>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</si>
  <si>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</si>
  <si>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</si>
  <si>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</si>
  <si>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</si>
  <si>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</si>
  <si>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</si>
  <si>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</si>
  <si>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</si>
  <si>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</si>
  <si>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</si>
  <si>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</si>
  <si>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</si>
  <si>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</si>
  <si>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</si>
  <si>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</si>
  <si>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</si>
  <si>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</si>
  <si>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</si>
  <si>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</si>
  <si>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</si>
  <si>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</si>
  <si>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</si>
  <si>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</si>
  <si>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</si>
  <si>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</si>
  <si>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</si>
  <si>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</si>
  <si>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</si>
  <si>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</si>
  <si>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</si>
  <si>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</si>
  <si>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</si>
  <si>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</si>
  <si>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</si>
  <si>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</si>
  <si>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</si>
  <si>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</si>
  <si>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</si>
  <si>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</si>
  <si>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</si>
  <si>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</si>
  <si>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</si>
  <si>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</si>
  <si>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</si>
  <si>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</si>
  <si>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</si>
  <si>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</si>
  <si>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</si>
  <si>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</si>
  <si>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</si>
  <si>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</si>
  <si>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</si>
  <si>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</si>
  <si>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</si>
  <si>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</si>
  <si>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</si>
  <si>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</si>
  <si>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</si>
  <si>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</si>
  <si>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</si>
  <si>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</si>
  <si>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</si>
  <si>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</si>
  <si>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</si>
  <si>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</si>
  <si>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</si>
  <si>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</si>
  <si>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</si>
  <si>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</si>
  <si>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</si>
  <si>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</si>
  <si>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</si>
  <si>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</si>
  <si>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</si>
  <si>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</si>
  <si>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</si>
  <si>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</si>
  <si>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</si>
  <si>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</si>
  <si>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</si>
  <si>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</si>
  <si>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</si>
  <si>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</si>
  <si>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</si>
  <si>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</si>
  <si>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</si>
  <si>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</si>
  <si>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</si>
  <si>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</si>
  <si>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</si>
  <si>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</si>
  <si>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</si>
  <si>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</si>
  <si>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</si>
  <si>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</si>
  <si>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</si>
  <si>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</si>
  <si>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</si>
  <si>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</si>
  <si>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</si>
  <si>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</si>
  <si>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</si>
  <si>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</si>
  <si>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</si>
  <si>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</si>
  <si>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</si>
  <si>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</si>
  <si>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</si>
  <si>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</si>
  <si>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</si>
  <si>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</si>
  <si>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</si>
  <si>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</si>
  <si>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</si>
  <si>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</si>
  <si>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</si>
  <si>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</si>
  <si>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</si>
  <si>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</si>
  <si>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</si>
  <si>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</si>
  <si>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</si>
  <si>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</si>
  <si>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</si>
  <si>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</si>
  <si>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</si>
  <si>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</si>
  <si>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</si>
  <si>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</si>
  <si>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</si>
  <si>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</si>
  <si>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</si>
  <si>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</si>
  <si>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</si>
  <si>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</si>
  <si>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</si>
  <si>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</si>
  <si>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</si>
  <si>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</si>
  <si>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</si>
  <si>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</si>
  <si>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</si>
  <si>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</si>
  <si>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</si>
  <si>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</si>
  <si>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</si>
  <si>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</si>
  <si>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</si>
  <si>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</si>
  <si>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</si>
  <si>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</si>
  <si>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</si>
  <si>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</si>
  <si>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</si>
  <si>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</si>
  <si>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</si>
  <si>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</si>
  <si>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</si>
  <si>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</si>
  <si>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</si>
  <si>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</si>
  <si>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</si>
  <si>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</si>
  <si>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</si>
  <si>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</si>
  <si>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</si>
  <si>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</si>
  <si>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</si>
  <si>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</si>
  <si>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</si>
  <si>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</si>
  <si>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</si>
  <si>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</si>
  <si>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</si>
  <si>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</si>
  <si>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</si>
  <si>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</si>
  <si>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</si>
  <si>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</si>
  <si>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</si>
  <si>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</si>
  <si>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</si>
  <si>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</si>
  <si>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</si>
  <si>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</si>
  <si>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</si>
  <si>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</si>
  <si>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</si>
  <si>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</si>
  <si>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</si>
  <si>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</si>
  <si>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</si>
  <si>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</si>
  <si>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</si>
  <si>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</si>
  <si>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</si>
  <si>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</si>
  <si>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</si>
  <si>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</si>
  <si>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</si>
  <si>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</si>
  <si>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</si>
  <si>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</si>
  <si>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</si>
  <si>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</si>
  <si>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</si>
  <si>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</si>
  <si>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</si>
  <si>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</si>
  <si>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</si>
  <si>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</si>
  <si>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</si>
  <si>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</si>
  <si>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</si>
  <si>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</si>
  <si>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</si>
  <si>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</si>
  <si>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</si>
  <si>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</si>
  <si>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</si>
  <si>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</si>
  <si>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</si>
  <si>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</si>
  <si>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</si>
  <si>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</si>
  <si>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</si>
  <si>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</si>
  <si>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</si>
  <si>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</si>
  <si>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</si>
  <si>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</si>
  <si>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</si>
  <si>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</si>
  <si>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</si>
  <si>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</si>
  <si>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</si>
  <si>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</si>
  <si>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</si>
  <si>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</si>
  <si>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</si>
  <si>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</si>
  <si>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</si>
  <si>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</si>
  <si>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</si>
  <si>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</si>
  <si>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</si>
  <si>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</si>
  <si>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</si>
  <si>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</si>
  <si>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</si>
  <si>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</si>
  <si>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</si>
  <si>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</si>
  <si>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</si>
  <si>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</si>
  <si>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</si>
  <si>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</si>
  <si>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</si>
  <si>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</si>
  <si>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</si>
  <si>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</si>
  <si>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</si>
  <si>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</si>
  <si>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</si>
  <si>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</si>
  <si>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</si>
  <si>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</si>
  <si>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</si>
  <si>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</si>
  <si>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</si>
  <si>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</si>
  <si>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</si>
  <si>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</si>
  <si>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</si>
  <si>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</si>
  <si>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</si>
  <si>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</si>
  <si>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</si>
  <si>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</si>
  <si>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</si>
  <si>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</si>
  <si>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</si>
  <si>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</si>
  <si>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</si>
  <si>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</si>
  <si>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</si>
  <si>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</si>
  <si>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</si>
  <si>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</si>
  <si>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</si>
  <si>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</si>
  <si>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</si>
  <si>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</si>
  <si>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</si>
  <si>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</si>
  <si>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</si>
  <si>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</si>
  <si>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</si>
  <si>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</si>
  <si>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</si>
  <si>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</si>
  <si>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</si>
  <si>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</si>
  <si>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</si>
  <si>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</si>
  <si>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</si>
  <si>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</si>
  <si>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</si>
  <si>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</si>
  <si>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</si>
  <si>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</si>
  <si>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</si>
  <si>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</si>
  <si>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</si>
  <si>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</si>
  <si>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</si>
  <si>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</si>
  <si>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</si>
  <si>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</si>
  <si>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</si>
  <si>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</si>
  <si>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</si>
  <si>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</si>
  <si>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</si>
  <si>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</si>
  <si>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</si>
  <si>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</si>
  <si>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</si>
  <si>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</si>
  <si>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</si>
  <si>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</si>
  <si>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</si>
  <si>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</si>
  <si>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</si>
  <si>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</si>
  <si>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</si>
  <si>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</si>
  <si>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</si>
  <si>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</si>
  <si>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</si>
  <si>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</si>
  <si>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</si>
  <si>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</si>
  <si>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</si>
  <si>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</si>
  <si>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</si>
  <si>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</si>
  <si>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</si>
  <si>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</si>
  <si>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</si>
  <si>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</si>
  <si>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</si>
  <si>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</si>
  <si>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</si>
  <si>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</si>
  <si>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</si>
  <si>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</si>
  <si>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</si>
  <si>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</si>
  <si>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</si>
  <si>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</si>
  <si>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</si>
  <si>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</si>
  <si>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</si>
  <si>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</si>
  <si>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</si>
  <si>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</si>
  <si>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</si>
  <si>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</si>
  <si>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</si>
  <si>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</si>
  <si>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</si>
  <si>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</si>
  <si>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</si>
  <si>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</si>
  <si>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</si>
  <si>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</si>
  <si>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</si>
  <si>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</si>
  <si>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</si>
  <si>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</si>
  <si>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</si>
  <si>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</si>
  <si>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</si>
  <si>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</si>
  <si>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</si>
  <si>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</si>
  <si>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</si>
  <si>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</si>
  <si>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</si>
  <si>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</si>
  <si>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</si>
  <si>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</si>
  <si>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</si>
  <si>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</si>
  <si>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</si>
  <si>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</si>
  <si>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</si>
  <si>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</si>
  <si>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</si>
  <si>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</si>
  <si>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</si>
  <si>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</si>
  <si>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</si>
  <si>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</si>
  <si>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</si>
  <si>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</si>
  <si>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</si>
  <si>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</si>
  <si>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</si>
  <si>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</si>
  <si>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</si>
  <si>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</si>
  <si>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</si>
  <si>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</si>
  <si>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</si>
  <si>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</si>
  <si>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</si>
  <si>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</si>
  <si>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</si>
  <si>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</si>
  <si>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</si>
  <si>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</si>
  <si>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</si>
  <si>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</si>
  <si>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</si>
  <si>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</si>
  <si>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</si>
  <si>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</si>
  <si>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</si>
  <si>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</si>
  <si>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</si>
  <si>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</si>
  <si>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</si>
  <si>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</si>
  <si>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</si>
  <si>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</si>
  <si>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</si>
  <si>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</si>
  <si>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</si>
  <si>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</si>
  <si>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</si>
  <si>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</si>
  <si>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</si>
  <si>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</si>
  <si>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</si>
  <si>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</si>
  <si>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</si>
  <si>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</si>
  <si>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</si>
  <si>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</si>
  <si>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</si>
  <si>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</si>
  <si>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</si>
  <si>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</si>
  <si>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</si>
  <si>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</si>
  <si>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</si>
  <si>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</si>
  <si>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</si>
  <si>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</si>
  <si>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</si>
  <si>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</si>
  <si>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</si>
  <si>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</si>
  <si>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</si>
  <si>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</si>
  <si>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</si>
  <si>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</si>
  <si>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</si>
  <si>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</si>
  <si>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</si>
  <si>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</si>
  <si>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</si>
  <si>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</si>
  <si>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</si>
  <si>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</si>
  <si>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</si>
  <si>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</si>
  <si>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</si>
  <si>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</si>
  <si>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</si>
  <si>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</si>
  <si>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</si>
  <si>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</si>
  <si>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</si>
  <si>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</si>
  <si>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</si>
  <si>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</si>
  <si>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</si>
  <si>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</si>
  <si>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</si>
  <si>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</si>
  <si>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</si>
  <si>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</si>
  <si>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</si>
  <si>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</si>
  <si>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</si>
  <si>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</si>
  <si>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</si>
  <si>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</si>
  <si>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</si>
  <si>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</si>
  <si>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</si>
  <si>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</si>
  <si>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</si>
  <si>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</si>
  <si>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</si>
  <si>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</si>
  <si>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</si>
  <si>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</si>
  <si>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</si>
  <si>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</si>
  <si>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</si>
  <si>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</si>
  <si>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</si>
  <si>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</si>
  <si>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</si>
  <si>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</si>
  <si>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</si>
  <si>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</si>
  <si>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</si>
  <si>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</si>
  <si>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</si>
  <si>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</si>
  <si>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</si>
  <si>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</si>
  <si>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</si>
  <si>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</si>
  <si>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</si>
  <si>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</si>
  <si>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</si>
  <si>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</si>
  <si>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</si>
  <si>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</si>
  <si>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</si>
  <si>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</si>
  <si>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</si>
  <si>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</si>
  <si>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</si>
  <si>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</si>
  <si>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</si>
  <si>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</si>
  <si>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</si>
  <si>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</si>
  <si>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</si>
  <si>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</si>
  <si>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</si>
  <si>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</si>
  <si>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</si>
  <si>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</si>
  <si>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</si>
  <si>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</si>
  <si>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</si>
  <si>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</si>
  <si>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</si>
  <si>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</si>
  <si>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</si>
  <si>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</si>
  <si>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</si>
  <si>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</si>
  <si>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</si>
  <si>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</si>
  <si>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</si>
  <si>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</si>
  <si>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</si>
  <si>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</si>
  <si>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</si>
  <si>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</si>
  <si>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</si>
  <si>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</si>
  <si>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</si>
  <si>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</si>
  <si>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</si>
  <si>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</si>
  <si>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</si>
  <si>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</si>
  <si>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</si>
  <si>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</si>
  <si>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</si>
  <si>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</si>
  <si>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</si>
  <si>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</si>
  <si>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</si>
  <si>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</si>
  <si>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</si>
  <si>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</si>
  <si>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</si>
  <si>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</si>
  <si>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</si>
  <si>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</si>
  <si>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</si>
  <si>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</si>
  <si>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</si>
  <si>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</si>
  <si>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</si>
  <si>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</si>
  <si>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</si>
  <si>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</si>
  <si>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</si>
  <si>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</si>
  <si>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</si>
  <si>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</si>
  <si>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</si>
  <si>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</si>
  <si>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</si>
  <si>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</si>
  <si>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</si>
  <si>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</si>
  <si>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</si>
  <si>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</si>
  <si>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</si>
  <si>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</si>
  <si>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</si>
  <si>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</si>
  <si>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</si>
  <si>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</si>
  <si>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</si>
  <si>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</si>
  <si>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</si>
  <si>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</si>
  <si>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</si>
  <si>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</si>
  <si>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</si>
  <si>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</si>
  <si>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</si>
  <si>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</si>
  <si>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</si>
  <si>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</si>
  <si>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</si>
  <si>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</si>
  <si>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</si>
  <si>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</si>
  <si>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</si>
  <si>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</si>
  <si>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</si>
  <si>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</si>
  <si>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</si>
  <si>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</si>
  <si>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</si>
  <si>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</si>
  <si>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</si>
  <si>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</si>
  <si>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</si>
  <si>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</si>
  <si>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</si>
  <si>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</si>
  <si>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</si>
  <si>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</si>
  <si>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</si>
  <si>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</si>
  <si>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</si>
  <si>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</si>
  <si>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</si>
  <si>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</si>
  <si>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</si>
  <si>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</si>
  <si>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</si>
  <si>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</si>
  <si>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</si>
  <si>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</si>
  <si>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</si>
  <si>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</si>
  <si>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</si>
  <si>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</si>
  <si>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</si>
  <si>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</si>
  <si>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</si>
  <si>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</si>
  <si>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</si>
  <si>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</si>
  <si>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</si>
  <si>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</si>
  <si>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</si>
  <si>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</si>
  <si>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</si>
  <si>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</si>
  <si>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</si>
  <si>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</si>
  <si>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</si>
  <si>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</si>
  <si>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</si>
  <si>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</si>
  <si>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</si>
  <si>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</si>
  <si>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</si>
  <si>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</si>
  <si>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</si>
  <si>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</si>
  <si>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</si>
  <si>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</si>
  <si>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</si>
  <si>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</si>
  <si>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</si>
  <si>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</si>
  <si>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</si>
  <si>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</si>
  <si>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</si>
  <si>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</si>
  <si>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</si>
  <si>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</si>
  <si>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</si>
  <si>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</si>
  <si>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</si>
  <si>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</si>
  <si>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</si>
  <si>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</si>
  <si>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</si>
  <si>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</si>
  <si>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</si>
  <si>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</si>
  <si>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</si>
  <si>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</si>
  <si>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</si>
  <si>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</si>
  <si>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</si>
  <si>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</si>
  <si>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</si>
  <si>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</si>
  <si>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</si>
  <si>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</si>
  <si>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</si>
  <si>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</si>
  <si>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</si>
  <si>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</si>
  <si>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</si>
  <si>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</si>
  <si>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</si>
  <si>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</si>
  <si>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</si>
  <si>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</si>
  <si>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</si>
  <si>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</si>
  <si>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</si>
  <si>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</si>
  <si>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</si>
  <si>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</si>
  <si>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</si>
  <si>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</si>
  <si>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</si>
  <si>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</si>
  <si>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</si>
  <si>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</si>
  <si>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</si>
  <si>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</si>
  <si>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</si>
  <si>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</si>
  <si>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</si>
  <si>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</si>
  <si>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</si>
  <si>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</si>
  <si>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</si>
  <si>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</si>
  <si>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</si>
  <si>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</si>
  <si>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</si>
  <si>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</si>
  <si>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</si>
  <si>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</si>
  <si>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</si>
  <si>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</si>
  <si>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</si>
  <si>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</si>
  <si>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</si>
  <si>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</si>
  <si>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</si>
  <si>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</si>
  <si>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</si>
  <si>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</si>
  <si>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</si>
  <si>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</si>
  <si>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</si>
  <si>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</si>
  <si>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</si>
  <si>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</si>
  <si>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</si>
  <si>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</si>
  <si>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</si>
  <si>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</si>
  <si>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</si>
  <si>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</si>
  <si>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</si>
  <si>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</si>
  <si>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</si>
  <si>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</si>
  <si>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</si>
  <si>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</si>
  <si>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</si>
  <si>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</si>
  <si>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</si>
  <si>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</si>
  <si>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</si>
  <si>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</si>
  <si>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</si>
  <si>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</si>
  <si>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</si>
  <si>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</si>
  <si>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</si>
  <si>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</si>
  <si>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</si>
  <si>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</si>
  <si>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</si>
  <si>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</si>
  <si>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</si>
  <si>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</si>
  <si>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</si>
  <si>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</si>
  <si>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</si>
  <si>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</si>
  <si>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</si>
  <si>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</si>
  <si>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</si>
  <si>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</si>
  <si>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</si>
  <si>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</si>
  <si>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</si>
  <si>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</si>
  <si>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</si>
  <si>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</si>
  <si>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</si>
  <si>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</si>
  <si>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</si>
  <si>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</si>
  <si>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</si>
  <si>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</si>
  <si>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</si>
  <si>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</si>
  <si>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</si>
  <si>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</si>
  <si>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</si>
  <si>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</si>
  <si>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</si>
  <si>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</si>
  <si>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</si>
  <si>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</si>
  <si>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</si>
  <si>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</si>
  <si>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</si>
  <si>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</si>
  <si>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</si>
  <si>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</si>
  <si>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</si>
  <si>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</si>
  <si>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</si>
  <si>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</si>
  <si>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</si>
  <si>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</si>
  <si>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</si>
  <si>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</si>
  <si>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</si>
  <si>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</si>
  <si>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</si>
  <si>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</si>
  <si>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</si>
  <si>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</si>
  <si>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</si>
  <si>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</si>
  <si>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</si>
  <si>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</si>
  <si>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</si>
  <si>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</si>
  <si>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</si>
  <si>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</si>
  <si>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</si>
  <si>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</si>
  <si>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</si>
  <si>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</si>
  <si>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</si>
  <si>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</si>
  <si>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</si>
  <si>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</si>
  <si>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</si>
  <si>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</si>
  <si>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</si>
  <si>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</si>
  <si>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</si>
  <si>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</si>
  <si>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</si>
  <si>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</si>
  <si>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</si>
  <si>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</si>
  <si>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</si>
  <si>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</si>
  <si>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</si>
  <si>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</si>
  <si>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</si>
  <si>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</si>
  <si>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</si>
  <si>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</si>
  <si>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</si>
  <si>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</si>
  <si>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</si>
  <si>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</si>
  <si>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</si>
  <si>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</si>
  <si>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</si>
  <si>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</si>
  <si>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</si>
  <si>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</si>
  <si>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</si>
  <si>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</si>
  <si>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</si>
  <si>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</si>
  <si>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</si>
  <si>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</si>
  <si>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</si>
  <si>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</si>
  <si>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</si>
  <si>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</si>
  <si>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</si>
  <si>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</si>
  <si>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</si>
  <si>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</si>
  <si>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</si>
  <si>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</si>
  <si>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</si>
  <si>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</si>
  <si>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</si>
  <si>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</si>
  <si>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</si>
  <si>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</si>
  <si>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</si>
  <si>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</si>
  <si>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</si>
  <si>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</si>
  <si>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</si>
  <si>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</si>
  <si>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</si>
  <si>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</si>
  <si>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</si>
  <si>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</si>
  <si>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</si>
  <si>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</si>
  <si>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</si>
  <si>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</si>
  <si>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</si>
  <si>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</si>
  <si>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</si>
  <si>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</si>
  <si>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</si>
  <si>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</si>
  <si>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</si>
  <si>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</si>
  <si>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</si>
  <si>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</si>
  <si>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</si>
  <si>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</si>
  <si>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</si>
  <si>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</si>
  <si>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</si>
  <si>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</si>
  <si>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</si>
  <si>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</si>
  <si>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</si>
  <si>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</si>
  <si>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</si>
  <si>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</si>
  <si>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</si>
  <si>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</si>
  <si>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</si>
  <si>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</si>
  <si>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</si>
  <si>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</si>
  <si>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</si>
  <si>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</si>
  <si>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</si>
  <si>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</si>
  <si>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</si>
  <si>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</si>
  <si>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</si>
  <si>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</si>
  <si>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</si>
  <si>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</si>
  <si>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</si>
  <si>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</si>
  <si>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</si>
  <si>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</si>
  <si>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</si>
  <si>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</si>
  <si>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</si>
  <si>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</si>
  <si>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</si>
  <si>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</si>
  <si>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</si>
  <si>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</si>
  <si>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</si>
  <si>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</si>
  <si>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</si>
  <si>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</si>
  <si>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</si>
  <si>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</si>
  <si>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</si>
  <si>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</si>
  <si>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</si>
  <si>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</si>
  <si>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</si>
  <si>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</si>
  <si>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</si>
  <si>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</si>
  <si>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</si>
  <si>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</si>
  <si>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</si>
  <si>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</si>
  <si>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</si>
  <si>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</si>
  <si>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</si>
  <si>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</si>
  <si>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</si>
  <si>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</si>
  <si>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</si>
  <si>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</si>
  <si>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</si>
  <si>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</si>
  <si>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</si>
  <si>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</si>
  <si>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</si>
  <si>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</si>
  <si>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</si>
  <si>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</si>
  <si>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</si>
  <si>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</si>
  <si>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</si>
  <si>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</si>
  <si>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</si>
  <si>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</si>
  <si>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</si>
  <si>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</si>
  <si>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</si>
  <si>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</si>
  <si>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</si>
  <si>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</si>
  <si>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</si>
  <si>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</si>
  <si>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</si>
  <si>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</si>
  <si>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</si>
  <si>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</si>
  <si>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</si>
  <si>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</si>
  <si>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</si>
  <si>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</si>
  <si>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</si>
  <si>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</si>
  <si>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</si>
  <si>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</si>
  <si>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</si>
  <si>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</si>
  <si>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</si>
  <si>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</si>
  <si>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</si>
  <si>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</si>
  <si>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</si>
  <si>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</si>
  <si>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</si>
  <si>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</si>
  <si>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</si>
  <si>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</si>
  <si>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</si>
  <si>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</si>
  <si>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</si>
  <si>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</si>
  <si>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</si>
  <si>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</si>
  <si>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</si>
  <si>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</si>
  <si>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</si>
  <si>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</si>
  <si>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</si>
  <si>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</si>
  <si>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</si>
  <si>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</si>
  <si>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</si>
  <si>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</si>
  <si>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</si>
  <si>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</si>
  <si>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</si>
  <si>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</si>
  <si>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</si>
  <si>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</si>
  <si>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</si>
  <si>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</si>
  <si>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</si>
  <si>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</si>
  <si>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</si>
  <si>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</si>
  <si>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</si>
  <si>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</si>
  <si>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</si>
  <si>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</si>
  <si>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</si>
  <si>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</si>
  <si>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</si>
  <si>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</si>
  <si>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</si>
  <si>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</si>
  <si>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</si>
  <si>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</si>
  <si>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</si>
  <si>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</si>
  <si>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</si>
  <si>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</si>
  <si>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</si>
  <si>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</si>
  <si>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</si>
  <si>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</si>
  <si>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</si>
  <si>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</si>
  <si>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</si>
  <si>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</si>
  <si>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</si>
  <si>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</si>
  <si>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</si>
  <si>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</si>
  <si>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</si>
  <si>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</si>
  <si>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</si>
  <si>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</si>
  <si>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</si>
  <si>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</si>
  <si>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</si>
  <si>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</si>
  <si>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</si>
  <si>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</si>
  <si>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</si>
  <si>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</si>
  <si>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</si>
  <si>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</si>
  <si>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</si>
  <si>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</si>
  <si>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</si>
  <si>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</si>
  <si>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</si>
  <si>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</si>
  <si>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</si>
  <si>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</si>
  <si>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</si>
  <si>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</si>
  <si>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</si>
  <si>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</si>
  <si>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</si>
  <si>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</si>
  <si>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</si>
  <si>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</si>
  <si>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</si>
  <si>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</si>
  <si>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</si>
  <si>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</si>
  <si>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</si>
  <si>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</si>
  <si>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</si>
  <si>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</si>
  <si>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</si>
  <si>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</si>
  <si>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</si>
  <si>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</si>
  <si>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</si>
  <si>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</si>
  <si>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</si>
  <si>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</si>
  <si>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</si>
  <si>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</si>
  <si>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</si>
  <si>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</si>
  <si>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</si>
  <si>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</si>
  <si>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</si>
  <si>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</si>
  <si>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</si>
  <si>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</si>
  <si>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</si>
  <si>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</si>
  <si>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</si>
  <si>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</si>
  <si>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</si>
  <si>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</si>
  <si>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</si>
  <si>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</si>
  <si>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</si>
  <si>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</si>
  <si>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</si>
  <si>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</si>
  <si>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</si>
  <si>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</si>
  <si>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</si>
  <si>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</si>
  <si>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</si>
  <si>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</si>
  <si>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</si>
  <si>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</si>
  <si>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</si>
  <si>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</si>
  <si>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</si>
  <si>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</si>
  <si>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</si>
  <si>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</si>
  <si>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</si>
  <si>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</si>
  <si>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</si>
  <si>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</si>
  <si>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</si>
  <si>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</si>
  <si>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</si>
  <si>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</si>
  <si>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</si>
  <si>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</si>
  <si>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</si>
  <si>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</si>
  <si>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</si>
  <si>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</si>
  <si>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</si>
  <si>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</si>
  <si>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</si>
  <si>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</si>
  <si>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</si>
  <si>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</si>
  <si>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</si>
  <si>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</si>
  <si>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</si>
  <si>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</si>
  <si>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</si>
  <si>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</si>
  <si>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</si>
  <si>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</si>
  <si>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</si>
  <si>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</si>
  <si>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</si>
  <si>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</si>
  <si>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</si>
  <si>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</si>
  <si>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</si>
  <si>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</si>
  <si>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</si>
  <si>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</si>
  <si>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</si>
  <si>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</si>
  <si>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</si>
  <si>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</si>
  <si>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</si>
  <si>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</si>
  <si>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</si>
  <si>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</si>
  <si>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</si>
  <si>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</si>
  <si>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</si>
  <si>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</si>
  <si>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</si>
  <si>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</si>
  <si>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</si>
  <si>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</si>
  <si>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</si>
  <si>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</si>
  <si>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</si>
  <si>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</si>
  <si>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</si>
  <si>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</si>
  <si>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</si>
  <si>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</si>
  <si>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</si>
  <si>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</si>
  <si>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</si>
  <si>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</si>
  <si>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</si>
  <si>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</si>
  <si>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</si>
  <si>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</si>
  <si>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</si>
  <si>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</si>
  <si>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</si>
  <si>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</si>
  <si>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</si>
  <si>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</si>
  <si>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</si>
  <si>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</si>
  <si>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</si>
  <si>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</si>
  <si>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</si>
  <si>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</si>
  <si>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</si>
  <si>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</si>
  <si>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</si>
  <si>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</si>
  <si>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</si>
  <si>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</si>
  <si>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</si>
  <si>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</si>
  <si>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</si>
  <si>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</si>
  <si>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</si>
  <si>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</si>
  <si>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</si>
  <si>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</si>
  <si>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</si>
  <si>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</si>
  <si>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</si>
  <si>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</si>
  <si>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</si>
  <si>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</si>
  <si>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</si>
  <si>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</si>
  <si>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</si>
  <si>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</si>
  <si>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</si>
  <si>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</si>
  <si>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</si>
  <si>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</si>
  <si>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</si>
  <si>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</si>
  <si>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</si>
  <si>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</si>
  <si>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</si>
  <si>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</si>
  <si>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</si>
  <si>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</si>
  <si>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</si>
  <si>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</si>
  <si>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</si>
  <si>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</si>
  <si>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</si>
  <si>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</si>
  <si>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</si>
  <si>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</si>
  <si>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</si>
  <si>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</si>
  <si>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</si>
  <si>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</si>
  <si>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</si>
  <si>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</si>
  <si>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</si>
  <si>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</si>
  <si>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</si>
  <si>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</si>
  <si>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</si>
  <si>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</si>
  <si>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</si>
  <si>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</si>
  <si>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</si>
  <si>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</si>
  <si>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</si>
  <si>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</si>
  <si>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</si>
  <si>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</si>
  <si>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</si>
  <si>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</si>
  <si>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</si>
  <si>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</si>
  <si>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</si>
  <si>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</si>
  <si>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</si>
  <si>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</si>
  <si>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</si>
  <si>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</si>
  <si>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</si>
  <si>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</si>
  <si>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</si>
  <si>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</si>
  <si>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</si>
  <si>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</si>
  <si>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</si>
  <si>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</si>
  <si>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</si>
  <si>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</si>
  <si>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</si>
  <si>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</si>
  <si>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</si>
  <si>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</si>
  <si>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</si>
  <si>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</si>
  <si>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</si>
  <si>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</si>
  <si>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</si>
  <si>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</si>
  <si>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</si>
  <si>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</si>
  <si>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</si>
  <si>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</si>
  <si>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</si>
  <si>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</si>
  <si>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</si>
  <si>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</si>
  <si>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</si>
  <si>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</si>
  <si>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</si>
  <si>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</si>
  <si>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</si>
  <si>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</si>
  <si>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</si>
  <si>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</si>
  <si>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</si>
  <si>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</si>
  <si>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</si>
  <si>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</si>
  <si>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</si>
  <si>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</si>
  <si>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</si>
  <si>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</si>
  <si>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</si>
  <si>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</si>
  <si>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</si>
  <si>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</si>
  <si>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</si>
  <si>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</si>
  <si>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</si>
  <si>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</si>
  <si>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</si>
  <si>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</si>
  <si>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</si>
  <si>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</si>
  <si>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</si>
  <si>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</si>
  <si>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</si>
  <si>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</si>
  <si>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</si>
  <si>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</si>
  <si>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</si>
  <si>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</si>
  <si>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</si>
  <si>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</si>
  <si>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</si>
  <si>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</si>
  <si>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</si>
  <si>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</si>
  <si>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</si>
  <si>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</si>
  <si>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</si>
  <si>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</si>
  <si>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</si>
  <si>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</si>
  <si>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</si>
  <si>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</si>
  <si>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</si>
  <si>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</si>
  <si>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</si>
  <si>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</si>
  <si>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</si>
  <si>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</si>
  <si>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</si>
  <si>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</si>
  <si>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</si>
  <si>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</si>
  <si>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</si>
  <si>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</si>
  <si>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</si>
  <si>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</si>
  <si>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</si>
  <si>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</si>
  <si>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</si>
  <si>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</si>
  <si>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</si>
  <si>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</si>
  <si>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</si>
  <si>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</si>
  <si>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</si>
  <si>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</si>
  <si>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</si>
  <si>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</si>
  <si>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</si>
  <si>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</si>
  <si>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</si>
  <si>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</si>
  <si>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</si>
  <si>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</si>
  <si>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</si>
  <si>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</si>
  <si>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</si>
  <si>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</si>
  <si>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</si>
  <si>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</si>
  <si>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</si>
  <si>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</si>
  <si>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</si>
  <si>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</si>
  <si>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</si>
  <si>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</si>
  <si>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</si>
  <si>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</si>
  <si>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</si>
  <si>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</si>
  <si>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</si>
  <si>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</si>
  <si>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</si>
  <si>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</si>
  <si>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</si>
  <si>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</si>
  <si>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</si>
  <si>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</si>
  <si>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</si>
  <si>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</si>
  <si>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</si>
  <si>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</si>
  <si>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</si>
  <si>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</si>
  <si>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</si>
  <si>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</si>
  <si>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</si>
  <si>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</si>
  <si>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</si>
  <si>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</si>
  <si>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</si>
  <si>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</si>
  <si>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</si>
  <si>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</si>
  <si>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</si>
  <si>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</si>
  <si>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</si>
  <si>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</si>
  <si>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</si>
  <si>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</si>
  <si>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</si>
  <si>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</si>
  <si>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</si>
  <si>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</si>
  <si>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</si>
  <si>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</si>
  <si>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</si>
  <si>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</si>
  <si>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</si>
  <si>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</si>
  <si>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</si>
  <si>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</si>
  <si>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</si>
  <si>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</si>
  <si>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</si>
  <si>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</si>
  <si>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</si>
  <si>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</si>
  <si>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</si>
  <si>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</si>
  <si>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</si>
  <si>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</si>
  <si>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</si>
  <si>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</si>
  <si>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</si>
  <si>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</si>
  <si>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</si>
  <si>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</si>
  <si>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</si>
  <si>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</si>
  <si>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</si>
  <si>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</si>
  <si>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</si>
  <si>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</si>
  <si>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</si>
  <si>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</si>
  <si>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</si>
  <si>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</si>
  <si>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</si>
  <si>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</si>
  <si>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</si>
  <si>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</si>
  <si>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</si>
  <si>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</si>
  <si>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</si>
  <si>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</si>
  <si>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</si>
  <si>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</si>
  <si>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</si>
  <si>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</si>
  <si>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</si>
  <si>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</si>
  <si>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</si>
  <si>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</si>
  <si>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</si>
  <si>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</si>
  <si>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</si>
  <si>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</si>
  <si>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</si>
  <si>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</si>
  <si>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</si>
  <si>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</si>
  <si>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</si>
  <si>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</si>
  <si>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</si>
  <si>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</si>
  <si>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</si>
  <si>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</si>
  <si>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</si>
  <si>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</si>
  <si>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</si>
  <si>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</si>
  <si>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</si>
  <si>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</si>
  <si>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</si>
  <si>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</si>
  <si>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</si>
  <si>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</si>
  <si>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</si>
  <si>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</si>
  <si>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</si>
  <si>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</si>
  <si>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</si>
  <si>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</si>
  <si>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</si>
  <si>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</si>
  <si>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</si>
  <si>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</si>
  <si>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</si>
  <si>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</si>
  <si>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</si>
  <si>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</si>
  <si>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</si>
  <si>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</si>
  <si>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</si>
  <si>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</si>
  <si>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</si>
  <si>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</si>
  <si>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</si>
  <si>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</si>
  <si>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</si>
  <si>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</si>
  <si>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</si>
  <si>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</si>
  <si>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</si>
  <si>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</si>
  <si>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</si>
  <si>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</si>
  <si>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</si>
  <si>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</si>
  <si>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</si>
  <si>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</si>
  <si>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</si>
  <si>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</si>
  <si>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</si>
  <si>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</si>
  <si>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</si>
  <si>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</si>
  <si>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</si>
  <si>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</si>
  <si>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</si>
  <si>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</si>
  <si>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</si>
  <si>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</si>
  <si>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</si>
  <si>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</si>
  <si>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</si>
  <si>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</si>
  <si>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</si>
  <si>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</si>
  <si>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</si>
  <si>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</si>
  <si>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</si>
  <si>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</si>
  <si>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</si>
  <si>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</si>
  <si>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</si>
  <si>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</si>
  <si>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</si>
  <si>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</si>
  <si>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</si>
  <si>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</si>
  <si>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</si>
  <si>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</si>
  <si>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</si>
  <si>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</si>
  <si>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</si>
  <si>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</si>
  <si>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</si>
  <si>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</si>
  <si>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</si>
  <si>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</si>
  <si>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</si>
  <si>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</si>
  <si>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</si>
  <si>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</si>
  <si>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</si>
  <si>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</si>
  <si>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</si>
  <si>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</si>
  <si>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</si>
  <si>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</si>
  <si>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</si>
  <si>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</si>
  <si>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</si>
  <si>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</si>
  <si>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</si>
  <si>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</si>
  <si>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</si>
  <si>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</si>
  <si>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</si>
  <si>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</si>
  <si>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</si>
  <si>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</si>
  <si>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</si>
  <si>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</si>
  <si>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</si>
  <si>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</si>
  <si>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</si>
  <si>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</si>
  <si>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</si>
  <si>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</si>
  <si>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</si>
  <si>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</si>
  <si>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</si>
  <si>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</si>
  <si>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</si>
  <si>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</si>
  <si>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</si>
  <si>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</si>
  <si>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</si>
  <si>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</si>
  <si>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</si>
  <si>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</si>
  <si>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</si>
  <si>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</si>
  <si>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</si>
  <si>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</si>
  <si>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</si>
  <si>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</si>
  <si>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</si>
  <si>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</si>
  <si>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</si>
  <si>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</si>
  <si>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</si>
  <si>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</si>
  <si>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</si>
  <si>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</si>
  <si>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</si>
  <si>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</si>
  <si>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</si>
  <si>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</si>
  <si>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</si>
  <si>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</si>
  <si>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</si>
  <si>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</si>
  <si>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</si>
  <si>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</si>
  <si>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</si>
  <si>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</si>
  <si>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</si>
  <si>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</si>
  <si>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</si>
  <si>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</si>
  <si>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</si>
  <si>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</si>
  <si>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</si>
  <si>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</si>
  <si>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</si>
  <si>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</si>
  <si>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</si>
  <si>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</si>
  <si>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</si>
  <si>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</si>
  <si>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</si>
  <si>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</si>
  <si>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</si>
  <si>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</si>
  <si>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</si>
  <si>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</si>
  <si>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</si>
  <si>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</si>
  <si>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</si>
  <si>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</si>
  <si>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</si>
  <si>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</si>
  <si>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</si>
  <si>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</si>
  <si>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</si>
  <si>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</si>
  <si>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</si>
  <si>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</si>
  <si>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</si>
  <si>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</si>
  <si>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</si>
  <si>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</si>
  <si>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</si>
  <si>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</si>
  <si>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</si>
  <si>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</si>
  <si>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</si>
  <si>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</si>
  <si>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</si>
  <si>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</si>
  <si>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</si>
  <si>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</si>
  <si>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</si>
  <si>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</si>
  <si>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</si>
  <si>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</si>
  <si>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</si>
  <si>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</si>
  <si>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</si>
  <si>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</si>
  <si>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</si>
  <si>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</si>
  <si>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</si>
  <si>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</si>
  <si>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</si>
  <si>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</si>
  <si>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</si>
  <si>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</si>
  <si>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</si>
  <si>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</si>
  <si>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</si>
  <si>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</si>
  <si>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</si>
  <si>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</si>
  <si>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</si>
  <si>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</si>
  <si>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</si>
  <si>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</si>
  <si>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</si>
  <si>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</si>
  <si>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</si>
  <si>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</si>
  <si>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</si>
  <si>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</si>
  <si>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</si>
  <si>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</si>
  <si>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</si>
  <si>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</si>
  <si>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</si>
  <si>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</si>
  <si>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</si>
  <si>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</si>
  <si>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</si>
  <si>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</si>
  <si>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</si>
  <si>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</si>
  <si>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</si>
  <si>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</si>
  <si>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</si>
  <si>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</si>
  <si>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</si>
  <si>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</si>
  <si>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</si>
  <si>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</si>
  <si>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</si>
  <si>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</si>
  <si>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</si>
  <si>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</si>
  <si>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</si>
  <si>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</si>
  <si>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</si>
  <si>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</si>
  <si>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</si>
  <si>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</si>
  <si>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</si>
  <si>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</si>
  <si>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</si>
  <si>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</si>
  <si>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</si>
  <si>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</si>
  <si>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</si>
  <si>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</si>
  <si>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</si>
  <si>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</si>
  <si>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</si>
  <si>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</si>
  <si>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</si>
  <si>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</si>
  <si>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</si>
  <si>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</si>
  <si>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</si>
  <si>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</si>
  <si>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</si>
  <si>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</si>
  <si>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</si>
  <si>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</si>
  <si>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</si>
  <si>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</si>
  <si>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</si>
  <si>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</si>
  <si>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</si>
  <si>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</si>
  <si>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</si>
  <si>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</si>
  <si>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</si>
  <si>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</si>
  <si>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</si>
  <si>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</si>
  <si>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</si>
  <si>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</si>
  <si>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</si>
  <si>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</si>
  <si>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</si>
  <si>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</si>
  <si>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</si>
  <si>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</si>
  <si>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</si>
  <si>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</si>
  <si>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</si>
  <si>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</si>
  <si>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</si>
  <si>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</si>
  <si>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</si>
  <si>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</si>
  <si>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</si>
  <si>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</si>
  <si>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</si>
  <si>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</si>
  <si>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</si>
  <si>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</si>
  <si>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</si>
  <si>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</si>
  <si>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</si>
  <si>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</si>
  <si>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</si>
  <si>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</si>
  <si>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</si>
  <si>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</si>
  <si>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</si>
  <si>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</si>
  <si>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</si>
  <si>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</si>
  <si>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</si>
  <si>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</si>
  <si>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</si>
  <si>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</si>
  <si>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</si>
  <si>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</si>
  <si>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</si>
  <si>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</si>
  <si>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</si>
  <si>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</si>
  <si>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</si>
  <si>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</si>
  <si>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</si>
  <si>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</si>
  <si>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</si>
  <si>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</si>
  <si>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</si>
  <si>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</si>
  <si>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</si>
  <si>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</si>
  <si>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</si>
  <si>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</si>
  <si>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</si>
  <si>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</si>
  <si>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</si>
  <si>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</si>
  <si>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</si>
  <si>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</si>
  <si>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</si>
  <si>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</si>
  <si>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</si>
  <si>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</si>
  <si>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</si>
  <si>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</si>
  <si>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</si>
  <si>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</si>
  <si>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</si>
  <si>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</si>
  <si>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</si>
  <si>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</si>
  <si>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</si>
  <si>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</si>
  <si>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</si>
  <si>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</si>
  <si>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</si>
  <si>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</si>
  <si>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</si>
  <si>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</si>
  <si>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</si>
  <si>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</si>
  <si>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</si>
  <si>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</si>
  <si>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</si>
  <si>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</si>
  <si>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</si>
  <si>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</si>
  <si>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</si>
  <si>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</si>
  <si>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</si>
  <si>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</si>
  <si>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</si>
  <si>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</si>
  <si>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</si>
  <si>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</si>
  <si>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</si>
  <si>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</si>
  <si>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</si>
  <si>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</si>
  <si>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</si>
  <si>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</si>
  <si>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</si>
  <si>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</si>
  <si>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</si>
  <si>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</si>
  <si>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</si>
  <si>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</si>
  <si>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</si>
  <si>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</si>
  <si>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</si>
  <si>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</si>
  <si>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</si>
  <si>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</si>
  <si>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</si>
  <si>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</si>
  <si>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</si>
  <si>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</si>
  <si>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</si>
  <si>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</si>
  <si>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</si>
  <si>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</si>
  <si>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</si>
  <si>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</si>
  <si>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</si>
  <si>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</si>
  <si>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</si>
  <si>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</si>
  <si>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</si>
  <si>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</si>
  <si>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</si>
  <si>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</si>
  <si>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</si>
  <si>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</si>
  <si>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</si>
  <si>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</si>
  <si>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</si>
  <si>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</si>
  <si>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</si>
  <si>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</si>
  <si>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</si>
  <si>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</si>
  <si>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</si>
  <si>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</si>
  <si>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</si>
  <si>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</si>
  <si>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</si>
  <si>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</si>
  <si>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</si>
  <si>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</si>
  <si>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</si>
  <si>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</si>
  <si>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</si>
  <si>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</si>
  <si>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</si>
  <si>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</si>
  <si>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</si>
  <si>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</si>
  <si>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</si>
  <si>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</si>
  <si>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</si>
  <si>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</si>
  <si>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</si>
  <si>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</si>
  <si>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</si>
  <si>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</si>
  <si>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</si>
  <si>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</si>
  <si>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</si>
  <si>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</si>
  <si>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</si>
  <si>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</si>
  <si>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</si>
  <si>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</si>
  <si>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</si>
  <si>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</si>
  <si>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</si>
  <si>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</si>
  <si>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</si>
  <si>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</si>
  <si>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</si>
  <si>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</si>
  <si>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</si>
  <si>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</si>
  <si>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</si>
  <si>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</si>
  <si>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</si>
  <si>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</si>
  <si>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</si>
  <si>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</si>
  <si>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</si>
  <si>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</si>
  <si>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</si>
  <si>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</si>
  <si>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</si>
  <si>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</si>
  <si>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</si>
  <si>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</si>
  <si>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</si>
  <si>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</si>
  <si>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</si>
  <si>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</si>
  <si>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</si>
  <si>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</si>
  <si>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</si>
  <si>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</si>
  <si>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</si>
  <si>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</si>
  <si>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</si>
  <si>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</si>
  <si>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</si>
  <si>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</si>
  <si>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</si>
  <si>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</si>
  <si>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</si>
  <si>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</si>
  <si>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</si>
  <si>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</si>
  <si>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</si>
  <si>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</si>
  <si>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</si>
  <si>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</si>
  <si>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</si>
  <si>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</si>
  <si>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</si>
  <si>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</si>
  <si>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</si>
  <si>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</si>
  <si>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</si>
  <si>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</si>
  <si>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</si>
  <si>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</si>
  <si>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</si>
  <si>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</si>
  <si>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</si>
  <si>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</si>
  <si>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</si>
  <si>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</si>
  <si>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</si>
  <si>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</si>
  <si>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</si>
  <si>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</si>
  <si>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</si>
  <si>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</si>
  <si>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</si>
  <si>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</si>
  <si>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</si>
  <si>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</si>
  <si>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</si>
  <si>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</si>
  <si>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</si>
  <si>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</si>
  <si>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</si>
  <si>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</si>
  <si>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</si>
  <si>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</si>
  <si>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</si>
  <si>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</si>
  <si>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</si>
  <si>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</si>
  <si>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</si>
  <si>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</si>
  <si>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</si>
  <si>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</si>
  <si>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</si>
  <si>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</si>
  <si>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</si>
  <si>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</si>
  <si>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</si>
  <si>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</si>
  <si>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</si>
  <si>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</si>
  <si>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</si>
  <si>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</si>
  <si>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</si>
  <si>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</si>
  <si>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</si>
  <si>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</si>
  <si>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</si>
  <si>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</si>
  <si>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</si>
  <si>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</si>
  <si>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</si>
  <si>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</si>
  <si>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</si>
  <si>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</si>
  <si>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</si>
  <si>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</si>
  <si>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</si>
  <si>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</si>
  <si>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</si>
  <si>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</si>
  <si>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</si>
  <si>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</si>
  <si>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</si>
  <si>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</si>
  <si>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</si>
  <si>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</si>
  <si>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</si>
  <si>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</si>
  <si>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</si>
  <si>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</si>
  <si>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</si>
  <si>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</si>
  <si>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</si>
  <si>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</si>
  <si>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</si>
  <si>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</si>
  <si>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</si>
  <si>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</si>
  <si>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</si>
  <si>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</si>
  <si>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</si>
  <si>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</si>
  <si>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</si>
  <si>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</si>
  <si>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</si>
  <si>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</si>
  <si>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</si>
  <si>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</si>
  <si>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</si>
  <si>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</si>
  <si>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</si>
  <si>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</si>
  <si>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</si>
  <si>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</si>
  <si>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</si>
  <si>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</si>
  <si>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</si>
  <si>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</si>
  <si>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</si>
  <si>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</si>
  <si>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</si>
  <si>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</si>
  <si>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</si>
  <si>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</si>
  <si>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</si>
  <si>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</si>
  <si>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</si>
  <si>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</si>
  <si>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</si>
  <si>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</si>
  <si>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</si>
  <si>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</si>
  <si>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</si>
  <si>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</si>
  <si>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</si>
  <si>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</si>
  <si>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</si>
  <si>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</si>
  <si>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</si>
  <si>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</si>
  <si>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</si>
  <si>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</si>
  <si>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</si>
  <si>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</si>
  <si>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</si>
  <si>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</si>
  <si>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</si>
  <si>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</si>
  <si>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</si>
  <si>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</si>
  <si>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</si>
  <si>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</si>
  <si>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</si>
  <si>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</si>
  <si>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</si>
  <si>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</si>
  <si>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</si>
  <si>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</si>
  <si>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</si>
  <si>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</si>
  <si>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</si>
  <si>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</si>
  <si>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</si>
  <si>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</si>
  <si>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</si>
  <si>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</si>
  <si>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</si>
  <si>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</si>
  <si>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</si>
  <si>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</si>
  <si>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</si>
  <si>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</si>
  <si>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</si>
  <si>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</si>
  <si>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</si>
  <si>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</si>
  <si>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</si>
  <si>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</si>
  <si>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</si>
  <si>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</si>
  <si>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</si>
  <si>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</si>
  <si>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</si>
  <si>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</si>
  <si>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</si>
  <si>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</si>
  <si>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</si>
  <si>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</si>
  <si>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</si>
  <si>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</si>
  <si>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</si>
  <si>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</si>
  <si>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</si>
  <si>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</si>
  <si>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</si>
  <si>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</si>
  <si>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</si>
  <si>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</si>
  <si>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</si>
  <si>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</si>
  <si>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</si>
  <si>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</si>
  <si>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</si>
  <si>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</si>
  <si>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</si>
  <si>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</si>
  <si>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</si>
  <si>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</si>
  <si>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</si>
  <si>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</si>
  <si>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</si>
  <si>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</si>
  <si>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</si>
  <si>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</si>
  <si>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</si>
  <si>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</si>
  <si>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</si>
  <si>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</si>
  <si>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</si>
  <si>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</si>
  <si>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</si>
  <si>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</si>
  <si>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</si>
  <si>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</si>
  <si>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</si>
  <si>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</si>
  <si>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</si>
  <si>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</si>
  <si>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</si>
  <si>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</si>
  <si>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</si>
  <si>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</si>
  <si>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</si>
  <si>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</si>
  <si>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</si>
  <si>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</si>
  <si>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</si>
  <si>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</si>
  <si>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</si>
  <si>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</si>
  <si>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</si>
  <si>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</si>
  <si>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</si>
  <si>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</si>
  <si>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</si>
  <si>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</si>
  <si>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</si>
  <si>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</si>
  <si>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</si>
  <si>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</si>
  <si>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</si>
  <si>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</si>
  <si>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</si>
  <si>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</si>
  <si>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</si>
  <si>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</si>
  <si>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</si>
  <si>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</si>
  <si>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</si>
  <si>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</si>
  <si>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</si>
  <si>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</si>
  <si>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</si>
  <si>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</si>
  <si>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</si>
  <si>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</si>
  <si>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</si>
  <si>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</si>
  <si>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</si>
  <si>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</si>
  <si>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</si>
  <si>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</si>
  <si>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</si>
  <si>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</si>
  <si>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</si>
  <si>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</si>
  <si>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</si>
  <si>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</si>
  <si>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</si>
  <si>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</si>
  <si>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</si>
  <si>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</si>
  <si>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</si>
  <si>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</si>
  <si>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</si>
  <si>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</si>
  <si>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</si>
  <si>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</si>
  <si>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</si>
  <si>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</si>
  <si>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</si>
  <si>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</si>
  <si>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</si>
  <si>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</si>
  <si>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</si>
  <si>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</si>
  <si>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</si>
  <si>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</si>
  <si>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</si>
  <si>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</si>
  <si>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</si>
  <si>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</si>
  <si>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</si>
  <si>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</si>
  <si>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</si>
  <si>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</si>
  <si>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</si>
  <si>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</si>
  <si>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</si>
  <si>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</si>
  <si>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</si>
  <si>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</si>
  <si>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</si>
  <si>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</si>
  <si>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</si>
  <si>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</si>
  <si>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</si>
  <si>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</si>
  <si>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</si>
  <si>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</si>
  <si>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</si>
  <si>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</si>
  <si>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</si>
  <si>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</si>
  <si>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</si>
  <si>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</si>
  <si>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</si>
  <si>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</si>
  <si>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</si>
  <si>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</si>
  <si>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</si>
  <si>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</si>
  <si>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</si>
  <si>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</si>
  <si>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</si>
  <si>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</si>
  <si>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</si>
  <si>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</si>
  <si>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</si>
  <si>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</si>
  <si>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</si>
  <si>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</si>
  <si>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</si>
  <si>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</si>
  <si>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</si>
  <si>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</si>
  <si>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</si>
  <si>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</si>
  <si>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</si>
  <si>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</si>
  <si>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</si>
  <si>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</si>
  <si>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</si>
  <si>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</si>
  <si>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</si>
  <si>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</si>
  <si>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</si>
  <si>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</si>
  <si>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</si>
  <si>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</si>
  <si>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</si>
  <si>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</si>
  <si>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</si>
  <si>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</si>
  <si>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</si>
  <si>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</si>
  <si>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</si>
  <si>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</si>
  <si>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</si>
  <si>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</si>
  <si>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</si>
  <si>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</si>
  <si>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</si>
  <si>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</si>
  <si>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</si>
  <si>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</si>
  <si>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</si>
  <si>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</si>
  <si>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</si>
  <si>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</si>
  <si>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</si>
  <si>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</si>
  <si>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</si>
  <si>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</si>
  <si>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</si>
  <si>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</si>
  <si>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</si>
  <si>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</si>
  <si>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</si>
  <si>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</si>
  <si>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</si>
  <si>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</si>
  <si>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</si>
  <si>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</si>
  <si>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</si>
  <si>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</si>
  <si>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</si>
  <si>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</si>
  <si>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</si>
  <si>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</si>
  <si>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</si>
  <si>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</si>
  <si>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</si>
  <si>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</si>
  <si>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</si>
  <si>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</si>
  <si>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</si>
  <si>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</si>
  <si>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</si>
  <si>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</si>
  <si>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</si>
  <si>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</si>
  <si>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</si>
  <si>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</si>
  <si>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</si>
  <si>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</si>
  <si>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</si>
  <si>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</si>
  <si>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</si>
  <si>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</si>
  <si>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</si>
  <si>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</si>
  <si>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</si>
  <si>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</si>
  <si>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</si>
  <si>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</si>
  <si>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</si>
  <si>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</si>
  <si>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</si>
  <si>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</si>
  <si>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</si>
  <si>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</si>
  <si>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</si>
  <si>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</si>
  <si>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</si>
  <si>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</si>
  <si>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</si>
  <si>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</si>
  <si>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</si>
  <si>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</si>
  <si>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</si>
  <si>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</si>
  <si>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</si>
  <si>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</si>
  <si>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</si>
  <si>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</si>
  <si>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</si>
  <si>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</si>
  <si>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</si>
  <si>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</si>
  <si>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</si>
  <si>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</si>
  <si>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</si>
  <si>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</si>
  <si>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</si>
  <si>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</si>
  <si>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</si>
  <si>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</si>
  <si>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</si>
  <si>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</si>
  <si>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</si>
  <si>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</si>
  <si>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</si>
  <si>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</si>
  <si>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</si>
  <si>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</si>
  <si>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</si>
  <si>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</si>
  <si>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</si>
  <si>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</si>
  <si>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</si>
  <si>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</si>
  <si>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</si>
  <si>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</si>
  <si>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</si>
  <si>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</si>
  <si>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</si>
  <si>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</si>
  <si>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</si>
  <si>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</si>
  <si>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</si>
  <si>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</si>
  <si>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</si>
  <si>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</si>
  <si>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</si>
  <si>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</si>
  <si>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</si>
  <si>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</si>
  <si>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</si>
  <si>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</si>
  <si>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</si>
  <si>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</si>
  <si>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</si>
  <si>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</si>
  <si>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</si>
  <si>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</si>
  <si>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</si>
  <si>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</si>
  <si>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</si>
  <si>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</si>
  <si>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</si>
  <si>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</si>
  <si>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</si>
  <si>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</si>
  <si>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</si>
  <si>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</si>
  <si>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</si>
  <si>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</si>
  <si>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</si>
  <si>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</si>
  <si>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</si>
  <si>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</si>
  <si>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</si>
  <si>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</si>
  <si>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</si>
  <si>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</si>
  <si>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</si>
  <si>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</si>
  <si>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</si>
  <si>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</si>
  <si>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</si>
  <si>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</si>
  <si>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</si>
  <si>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</si>
  <si>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</si>
  <si>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</si>
  <si>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</si>
  <si>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</si>
  <si>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</si>
  <si>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</si>
  <si>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</si>
  <si>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</si>
  <si>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</si>
  <si>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</si>
  <si>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</si>
  <si>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</si>
  <si>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</si>
  <si>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</si>
  <si>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</si>
  <si>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</si>
  <si>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</si>
  <si>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</si>
  <si>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</si>
  <si>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</si>
  <si>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</si>
  <si>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</si>
  <si>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</si>
  <si>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</si>
  <si>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</si>
  <si>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</si>
  <si>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</si>
  <si>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</si>
  <si>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</si>
  <si>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</si>
  <si>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</si>
  <si>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</si>
  <si>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</si>
  <si>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</si>
  <si>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</si>
  <si>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</si>
  <si>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</si>
  <si>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</si>
  <si>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</si>
  <si>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</si>
  <si>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</si>
  <si>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</si>
  <si>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</si>
  <si>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</si>
  <si>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</si>
  <si>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</si>
  <si>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</si>
  <si>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</si>
  <si>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</si>
  <si>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</si>
  <si>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</si>
  <si>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</si>
  <si>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</si>
  <si>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</si>
  <si>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</si>
  <si>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</si>
  <si>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</si>
  <si>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</si>
  <si>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</si>
  <si>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</si>
  <si>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</si>
  <si>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</si>
  <si>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</si>
  <si>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</si>
  <si>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</si>
  <si>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</si>
  <si>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</si>
  <si>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</si>
  <si>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</si>
  <si>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</si>
  <si>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</si>
  <si>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</si>
  <si>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</si>
  <si>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</si>
  <si>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</si>
  <si>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</si>
  <si>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</si>
  <si>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</si>
  <si>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</si>
  <si>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</si>
  <si>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</si>
  <si>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</si>
  <si>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</si>
  <si>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</si>
  <si>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</si>
  <si>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</si>
  <si>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</si>
  <si>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</si>
  <si>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</si>
  <si>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</si>
  <si>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</si>
  <si>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</si>
  <si>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</si>
  <si>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</si>
  <si>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</si>
  <si>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</si>
  <si>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</si>
  <si>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</si>
  <si>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</si>
  <si>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</si>
  <si>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</si>
  <si>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</si>
  <si>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</si>
  <si>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</si>
  <si>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</si>
  <si>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</si>
  <si>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</si>
  <si>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</si>
  <si>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</si>
  <si>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</si>
  <si>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</si>
  <si>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</si>
  <si>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</si>
  <si>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</si>
  <si>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</si>
  <si>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</si>
  <si>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</si>
  <si>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</si>
  <si>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</si>
  <si>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</si>
  <si>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</si>
  <si>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</si>
  <si>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</si>
  <si>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</si>
  <si>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</si>
  <si>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</si>
  <si>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</si>
  <si>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</si>
  <si>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</si>
  <si>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</si>
  <si>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</si>
  <si>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</si>
  <si>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</si>
  <si>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</si>
  <si>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</si>
  <si>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</si>
  <si>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</si>
  <si>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</si>
  <si>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</si>
  <si>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</si>
  <si>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</si>
  <si>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</si>
  <si>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</si>
  <si>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</si>
  <si>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</si>
  <si>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</si>
  <si>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</si>
  <si>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</si>
  <si>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</si>
  <si>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</si>
  <si>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</si>
  <si>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</si>
  <si>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</si>
  <si>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</si>
  <si>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</si>
  <si>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</si>
  <si>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</si>
  <si>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</si>
  <si>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</si>
  <si>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</si>
  <si>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</si>
  <si>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</si>
  <si>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</si>
  <si>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</si>
  <si>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</si>
  <si>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</si>
  <si>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</si>
  <si>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</si>
  <si>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</si>
  <si>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</si>
  <si>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</si>
  <si>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</si>
  <si>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</si>
  <si>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</si>
  <si>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</si>
  <si>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</si>
  <si>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</si>
  <si>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</si>
  <si>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</si>
  <si>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</si>
  <si>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</si>
  <si>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</si>
  <si>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</si>
  <si>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</si>
  <si>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</si>
  <si>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</si>
  <si>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</si>
  <si>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</si>
  <si>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</si>
  <si>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</si>
  <si>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</si>
  <si>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</si>
  <si>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</si>
  <si>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</si>
  <si>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</si>
  <si>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</si>
  <si>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</si>
  <si>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</si>
  <si>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</si>
  <si>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</si>
  <si>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</si>
  <si>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</si>
  <si>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</si>
  <si>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</si>
  <si>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</si>
  <si>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</si>
  <si>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</si>
  <si>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</si>
  <si>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</si>
  <si>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</si>
  <si>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</si>
  <si>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</si>
  <si>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</si>
  <si>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</si>
  <si>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</si>
  <si>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</si>
  <si>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</si>
  <si>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</si>
  <si>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</si>
  <si>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</si>
  <si>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</si>
  <si>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</si>
  <si>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</si>
  <si>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</si>
  <si>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</si>
  <si>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</si>
  <si>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</si>
  <si>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</si>
  <si>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</si>
  <si>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</si>
  <si>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</si>
  <si>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</si>
  <si>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</si>
  <si>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</si>
  <si>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</si>
  <si>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</si>
  <si>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</si>
  <si>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</si>
  <si>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</si>
  <si>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</si>
  <si>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</si>
  <si>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</si>
  <si>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</si>
  <si>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</si>
  <si>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</si>
  <si>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</si>
  <si>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</si>
  <si>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</si>
  <si>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</si>
  <si>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</si>
  <si>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</si>
  <si>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</si>
  <si>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</si>
  <si>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</si>
  <si>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</si>
  <si>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</si>
  <si>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</si>
  <si>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</si>
  <si>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</si>
  <si>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</si>
  <si>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</si>
  <si>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</si>
  <si>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</si>
  <si>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</si>
  <si>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</si>
  <si>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</si>
  <si>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</si>
  <si>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</si>
  <si>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</si>
  <si>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</si>
  <si>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</si>
  <si>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</si>
  <si>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</si>
  <si>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</si>
  <si>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</si>
  <si>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</si>
  <si>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</si>
  <si>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</si>
  <si>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</si>
  <si>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</si>
  <si>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</si>
  <si>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</si>
  <si>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</si>
  <si>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</si>
  <si>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</si>
  <si>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</si>
  <si>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</si>
  <si>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</si>
  <si>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</si>
  <si>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</si>
  <si>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</si>
  <si>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</si>
  <si>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</si>
  <si>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</si>
  <si>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</si>
  <si>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</si>
  <si>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</si>
  <si>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</si>
  <si>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</si>
  <si>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</si>
  <si>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</si>
  <si>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</si>
  <si>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</si>
  <si>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</si>
  <si>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</si>
  <si>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</si>
  <si>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</si>
  <si>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</si>
  <si>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</si>
  <si>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</si>
  <si>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</si>
  <si>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</si>
  <si>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</si>
  <si>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</si>
  <si>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</si>
  <si>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</si>
  <si>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</si>
  <si>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</si>
  <si>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</si>
  <si>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</si>
  <si>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</si>
  <si>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</si>
  <si>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</si>
  <si>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</si>
  <si>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</si>
  <si>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</si>
  <si>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</si>
  <si>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</si>
  <si>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</si>
  <si>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</si>
  <si>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</si>
  <si>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</si>
  <si>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</si>
  <si>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</si>
  <si>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</si>
  <si>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</si>
  <si>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</si>
  <si>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</si>
  <si>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</si>
  <si>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</si>
  <si>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</si>
  <si>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</si>
  <si>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</si>
  <si>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</si>
  <si>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</si>
  <si>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</si>
  <si>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</si>
  <si>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</si>
  <si>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</si>
  <si>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</si>
  <si>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</si>
  <si>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</si>
  <si>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</si>
  <si>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</si>
  <si>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</si>
  <si>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</si>
  <si>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</si>
  <si>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</si>
  <si>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</si>
  <si>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</si>
  <si>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</si>
  <si>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</si>
  <si>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</si>
  <si>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</si>
  <si>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</si>
  <si>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</si>
  <si>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</si>
  <si>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</si>
  <si>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</si>
  <si>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</si>
  <si>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</si>
  <si>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</si>
  <si>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</si>
  <si>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</si>
  <si>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</si>
  <si>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</si>
  <si>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</si>
  <si>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</si>
  <si>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</si>
  <si>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</si>
  <si>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</si>
  <si>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</si>
  <si>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</si>
  <si>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</si>
  <si>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</si>
  <si>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</si>
  <si>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</si>
  <si>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</si>
  <si>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</si>
  <si>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</si>
  <si>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</si>
  <si>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</si>
  <si>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</si>
  <si>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</si>
  <si>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</si>
  <si>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</si>
  <si>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</si>
  <si>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</si>
  <si>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</si>
  <si>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</si>
  <si>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</si>
  <si>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</si>
  <si>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</si>
  <si>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</si>
  <si>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</si>
  <si>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</si>
  <si>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</si>
  <si>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</si>
  <si>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</si>
  <si>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</si>
  <si>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</si>
  <si>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</si>
  <si>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</si>
  <si>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</si>
  <si>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</si>
  <si>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</si>
  <si>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</si>
  <si>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</si>
  <si>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</si>
  <si>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</si>
  <si>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</si>
  <si>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</si>
  <si>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</si>
  <si>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</si>
  <si>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</si>
  <si>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</si>
  <si>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</si>
  <si>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</si>
  <si>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</si>
  <si>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</si>
  <si>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</si>
  <si>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</si>
  <si>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</si>
  <si>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</si>
  <si>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</si>
  <si>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</si>
  <si>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</si>
  <si>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</si>
  <si>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</si>
  <si>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</si>
  <si>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</si>
  <si>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</si>
  <si>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</si>
  <si>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</si>
  <si>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</si>
  <si>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</si>
  <si>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</si>
  <si>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</si>
  <si>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</si>
  <si>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</si>
  <si>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</si>
  <si>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</si>
  <si>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</si>
  <si>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</si>
  <si>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</si>
  <si>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</si>
  <si>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</si>
  <si>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</si>
  <si>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</si>
  <si>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</si>
  <si>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</si>
  <si>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</si>
  <si>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</si>
  <si>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</si>
  <si>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</si>
  <si>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</si>
  <si>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</si>
  <si>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</si>
  <si>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</si>
  <si>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</si>
  <si>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</si>
  <si>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</si>
  <si>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</si>
  <si>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</si>
  <si>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</si>
  <si>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</si>
  <si>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</si>
  <si>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</si>
  <si>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</si>
  <si>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</si>
  <si>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</si>
  <si>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</si>
  <si>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</si>
  <si>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</si>
  <si>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</si>
  <si>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</si>
  <si>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</si>
  <si>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</si>
  <si>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</si>
  <si>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</si>
  <si>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</si>
  <si>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</si>
  <si>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</si>
  <si>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</si>
  <si>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</si>
  <si>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</si>
  <si>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</si>
  <si>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</si>
  <si>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</si>
  <si>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</si>
  <si>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</si>
  <si>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</si>
  <si>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</si>
  <si>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</si>
  <si>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</si>
  <si>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</si>
  <si>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</si>
  <si>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</si>
  <si>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</si>
  <si>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</si>
  <si>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</si>
  <si>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</si>
  <si>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</si>
  <si>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</si>
  <si>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</si>
  <si>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</si>
  <si>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</si>
  <si>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</si>
  <si>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</si>
  <si>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</si>
  <si>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</si>
  <si>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</si>
  <si>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</si>
  <si>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</si>
  <si>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</si>
  <si>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</si>
  <si>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</si>
  <si>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</si>
  <si>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</si>
  <si>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</si>
  <si>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</si>
  <si>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</si>
  <si>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</si>
  <si>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</si>
  <si>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</si>
  <si>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</si>
  <si>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</si>
  <si>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</si>
  <si>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</si>
  <si>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</si>
  <si>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</si>
  <si>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</si>
  <si>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</si>
  <si>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</si>
  <si>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</si>
  <si>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</si>
  <si>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</si>
  <si>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</si>
  <si>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</si>
  <si>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</si>
  <si>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</si>
  <si>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</si>
  <si>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</si>
  <si>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</si>
  <si>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</si>
  <si>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</si>
  <si>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</si>
  <si>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</si>
  <si>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</si>
  <si>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</si>
  <si>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</si>
  <si>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</si>
  <si>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</si>
  <si>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</si>
  <si>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</si>
  <si>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</si>
  <si>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</si>
  <si>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</si>
  <si>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</si>
  <si>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</si>
  <si>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</si>
  <si>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</si>
  <si>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</si>
  <si>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</si>
  <si>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</si>
  <si>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</si>
  <si>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</si>
  <si>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</si>
  <si>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</si>
  <si>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</si>
  <si>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</si>
  <si>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</si>
  <si>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</si>
  <si>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</si>
  <si>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</si>
  <si>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</si>
  <si>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</si>
  <si>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</si>
  <si>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</si>
  <si>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</si>
  <si>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</si>
  <si>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</si>
  <si>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</si>
  <si>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</si>
  <si>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</si>
  <si>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</si>
  <si>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</si>
  <si>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</si>
  <si>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</si>
  <si>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</si>
  <si>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</si>
  <si>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</si>
  <si>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</si>
  <si>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</si>
  <si>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</si>
  <si>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</si>
  <si>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</si>
  <si>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</si>
  <si>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</si>
  <si>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</si>
  <si>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</si>
  <si>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</si>
  <si>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</si>
  <si>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</si>
  <si>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</si>
  <si>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</si>
  <si>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</si>
  <si>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</si>
  <si>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</si>
  <si>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</si>
  <si>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</si>
  <si>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</si>
  <si>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</si>
  <si>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</si>
  <si>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</si>
  <si>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</si>
  <si>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</si>
  <si>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</si>
  <si>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</si>
  <si>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</si>
  <si>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</si>
  <si>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</si>
  <si>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</si>
  <si>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</si>
  <si>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</si>
  <si>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</si>
  <si>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</si>
  <si>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</si>
  <si>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</si>
  <si>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</si>
  <si>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</si>
  <si>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</si>
  <si>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</si>
  <si>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</si>
  <si>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</si>
  <si>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</si>
  <si>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</si>
  <si>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</si>
  <si>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</si>
  <si>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</si>
  <si>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</si>
  <si>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</si>
  <si>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</si>
  <si>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</si>
  <si>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</si>
  <si>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</si>
  <si>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</si>
  <si>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</si>
  <si>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</si>
  <si>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</si>
  <si>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</si>
  <si>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</si>
  <si>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</si>
  <si>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</si>
  <si>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</si>
  <si>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</si>
  <si>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</si>
  <si>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</si>
  <si>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</si>
  <si>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</si>
  <si>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</si>
  <si>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</si>
  <si>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</si>
  <si>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</si>
  <si>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</si>
  <si>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</si>
  <si>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</si>
  <si>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</si>
  <si>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</si>
  <si>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</si>
  <si>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</si>
  <si>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</si>
  <si>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</si>
  <si>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</si>
  <si>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</si>
  <si>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</si>
  <si>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</si>
  <si>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</si>
  <si>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</si>
  <si>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</si>
  <si>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</si>
  <si>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</si>
  <si>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</si>
  <si>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</si>
  <si>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</si>
  <si>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</si>
  <si>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</si>
  <si>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</si>
  <si>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</si>
  <si>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</si>
  <si>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</si>
  <si>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</si>
  <si>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</si>
  <si>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</si>
  <si>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</si>
  <si>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</si>
  <si>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</si>
  <si>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</si>
  <si>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</si>
  <si>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</si>
  <si>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</si>
  <si>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</si>
  <si>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</si>
  <si>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</si>
  <si>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</si>
  <si>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</si>
  <si>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</si>
  <si>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</si>
  <si>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</si>
  <si>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</si>
  <si>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</si>
  <si>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</si>
  <si>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</si>
  <si>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</si>
  <si>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</si>
  <si>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</si>
  <si>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</si>
  <si>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</si>
  <si>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</si>
  <si>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</si>
  <si>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</si>
  <si>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</si>
  <si>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</si>
  <si>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</si>
  <si>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</si>
  <si>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</si>
  <si>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</si>
  <si>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</si>
  <si>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</si>
  <si>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</si>
  <si>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</si>
  <si>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</si>
  <si>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</si>
  <si>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</si>
  <si>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</si>
  <si>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</si>
  <si>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</si>
  <si>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</si>
  <si>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</si>
  <si>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</si>
  <si>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</si>
  <si>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</si>
  <si>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</si>
  <si>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</si>
  <si>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</si>
  <si>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</si>
  <si>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</si>
  <si>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</si>
  <si>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</si>
  <si>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</si>
  <si>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</si>
  <si>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</si>
  <si>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</si>
  <si>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</si>
  <si>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</si>
  <si>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</si>
  <si>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</si>
  <si>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</si>
  <si>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</si>
  <si>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</si>
  <si>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</si>
  <si>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</si>
  <si>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</si>
  <si>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</si>
  <si>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</si>
  <si>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</si>
  <si>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</si>
  <si>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</si>
  <si>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</si>
  <si>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</si>
  <si>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</si>
  <si>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</si>
  <si>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</si>
  <si>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</si>
  <si>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</si>
  <si>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</si>
  <si>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</si>
  <si>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</si>
  <si>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</si>
  <si>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</si>
  <si>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</si>
  <si>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</si>
  <si>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</si>
  <si>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</si>
  <si>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</si>
  <si>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</si>
  <si>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</si>
  <si>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</si>
  <si>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</si>
  <si>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</si>
  <si>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</si>
  <si>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</si>
  <si>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</si>
  <si>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</si>
  <si>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</si>
  <si>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</si>
  <si>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</si>
  <si>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</si>
  <si>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</si>
  <si>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</si>
  <si>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</si>
  <si>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</si>
  <si>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</si>
  <si>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</si>
  <si>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</si>
  <si>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</si>
  <si>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</si>
  <si>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</si>
  <si>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</si>
  <si>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</si>
  <si>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</si>
  <si>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</si>
  <si>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</si>
  <si>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</si>
  <si>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</si>
  <si>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</si>
  <si>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</si>
  <si>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</si>
  <si>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</si>
  <si>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</si>
  <si>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</si>
  <si>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</si>
  <si>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</si>
  <si>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</si>
  <si>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</si>
  <si>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</si>
  <si>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</si>
  <si>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</si>
  <si>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</si>
  <si>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</si>
  <si>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</si>
  <si>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</si>
  <si>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</si>
  <si>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</si>
  <si>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</si>
  <si>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</si>
  <si>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</si>
  <si>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</si>
  <si>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</si>
  <si>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</si>
  <si>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</si>
  <si>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</si>
  <si>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</si>
  <si>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</si>
  <si>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</si>
  <si>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</si>
  <si>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</si>
  <si>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</si>
  <si>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</si>
  <si>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</si>
  <si>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</si>
  <si>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</si>
  <si>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</si>
  <si>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</si>
  <si>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</si>
  <si>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</si>
  <si>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</si>
  <si>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</si>
  <si>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</si>
  <si>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</si>
  <si>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</si>
  <si>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</si>
  <si>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</si>
  <si>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</si>
  <si>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</si>
  <si>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</si>
  <si>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</si>
  <si>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</si>
  <si>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</si>
  <si>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</si>
  <si>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</si>
  <si>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</si>
  <si>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</si>
  <si>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</si>
  <si>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</si>
  <si>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</si>
  <si>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</si>
  <si>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</si>
  <si>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</si>
  <si>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</si>
  <si>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</si>
  <si>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</si>
  <si>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</si>
  <si>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</si>
  <si>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</si>
  <si>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</si>
  <si>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</si>
  <si>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</si>
  <si>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</si>
  <si>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</si>
  <si>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</si>
  <si>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</si>
  <si>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</si>
  <si>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</si>
  <si>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</si>
  <si>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</si>
  <si>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</si>
  <si>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</si>
  <si>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</si>
  <si>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</si>
  <si>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</si>
  <si>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</si>
  <si>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</si>
  <si>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</si>
  <si>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</si>
  <si>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</si>
  <si>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</si>
  <si>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</si>
  <si>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</si>
  <si>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</si>
  <si>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</si>
  <si>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</si>
  <si>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</si>
  <si>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</si>
  <si>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</si>
  <si>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</si>
  <si>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</si>
  <si>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</si>
  <si>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</si>
  <si>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</si>
  <si>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</si>
  <si>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</si>
  <si>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</si>
  <si>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</si>
  <si>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</si>
  <si>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</si>
  <si>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</si>
  <si>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</si>
  <si>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</si>
  <si>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</si>
  <si>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</si>
  <si>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</si>
  <si>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</si>
  <si>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</si>
  <si>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</si>
  <si>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</si>
  <si>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</si>
  <si>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</si>
  <si>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</si>
  <si>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</si>
  <si>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</si>
  <si>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</si>
  <si>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</si>
  <si>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</si>
  <si>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</si>
  <si>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</si>
  <si>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</si>
  <si>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</si>
  <si>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</si>
  <si>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</si>
  <si>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</si>
  <si>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</si>
  <si>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</si>
  <si>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</si>
  <si>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</si>
  <si>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</si>
  <si>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</si>
  <si>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</si>
  <si>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</si>
  <si>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</si>
  <si>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</si>
  <si>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</si>
  <si>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</si>
  <si>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</si>
  <si>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</si>
  <si>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</si>
  <si>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</si>
  <si>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</si>
  <si>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</si>
  <si>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</si>
  <si>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</si>
  <si>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</si>
  <si>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</si>
  <si>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</si>
  <si>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</si>
  <si>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</si>
  <si>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</si>
  <si>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</si>
  <si>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</si>
  <si>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</si>
  <si>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</si>
  <si>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</si>
  <si>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</si>
  <si>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</si>
  <si>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</si>
  <si>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</si>
  <si>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</si>
  <si>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</si>
  <si>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</si>
  <si>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</si>
  <si>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</si>
  <si>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</si>
  <si>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</si>
  <si>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</si>
  <si>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</si>
  <si>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</si>
  <si>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</si>
  <si>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</si>
  <si>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</si>
  <si>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</si>
  <si>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</si>
  <si>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</si>
  <si>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</si>
  <si>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</si>
  <si>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</si>
  <si>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</si>
  <si>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</si>
  <si>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</si>
  <si>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</si>
  <si>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</si>
  <si>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</si>
  <si>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</si>
  <si>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</si>
  <si>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</si>
  <si>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</si>
  <si>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</si>
  <si>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</si>
  <si>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</si>
  <si>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</si>
  <si>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</si>
  <si>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</si>
  <si>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</si>
  <si>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</si>
  <si>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</si>
  <si>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</si>
  <si>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</si>
  <si>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</si>
  <si>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</si>
  <si>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</si>
  <si>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</si>
  <si>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</si>
  <si>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</si>
  <si>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</si>
  <si>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</si>
  <si>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</si>
  <si>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</si>
  <si>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</si>
  <si>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</si>
  <si>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</si>
  <si>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</si>
  <si>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</si>
  <si>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</si>
  <si>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</si>
  <si>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</si>
  <si>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</si>
  <si>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</si>
  <si>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</si>
  <si>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</si>
  <si>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</si>
  <si>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</si>
  <si>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</si>
  <si>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</si>
  <si>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</si>
  <si>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</si>
  <si>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</si>
  <si>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</si>
  <si>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</si>
  <si>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</si>
  <si>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</si>
  <si>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</si>
  <si>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</si>
  <si>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</si>
  <si>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</si>
  <si>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</si>
  <si>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</si>
  <si>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</si>
  <si>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</si>
  <si>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</si>
  <si>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</si>
  <si>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</si>
  <si>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</si>
  <si>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</si>
  <si>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</si>
  <si>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</si>
  <si>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</si>
  <si>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</si>
  <si>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</si>
  <si>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</si>
  <si>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</si>
  <si>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</si>
  <si>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</si>
  <si>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</si>
  <si>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</si>
  <si>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</si>
  <si>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</si>
  <si>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</si>
  <si>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</si>
  <si>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</si>
  <si>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</si>
  <si>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</si>
  <si>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</si>
  <si>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</si>
  <si>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</si>
  <si>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</si>
  <si>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</si>
  <si>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</si>
  <si>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</si>
  <si>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</si>
  <si>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</si>
  <si>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</si>
  <si>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</si>
  <si>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</si>
  <si>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</si>
  <si>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</si>
  <si>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</si>
  <si>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</si>
  <si>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</si>
  <si>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</si>
  <si>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</si>
  <si>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</si>
  <si>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</si>
  <si>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</si>
  <si>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</si>
  <si>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</si>
  <si>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</si>
  <si>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</si>
  <si>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</si>
  <si>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</si>
  <si>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</si>
  <si>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</si>
  <si>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</si>
  <si>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</si>
  <si>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</si>
  <si>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</si>
  <si>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</si>
  <si>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</si>
  <si>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</si>
  <si>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</si>
  <si>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</si>
  <si>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</si>
  <si>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</si>
  <si>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</si>
  <si>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</si>
  <si>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</si>
  <si>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</si>
  <si>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</si>
  <si>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</si>
  <si>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</si>
  <si>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</si>
  <si>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</si>
  <si>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</si>
  <si>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</si>
  <si>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</si>
  <si>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</si>
  <si>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</si>
  <si>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</si>
  <si>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</si>
  <si>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</si>
  <si>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</si>
  <si>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</si>
  <si>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</si>
  <si>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</si>
  <si>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</si>
  <si>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</si>
  <si>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</si>
  <si>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</si>
  <si>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</si>
  <si>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</si>
  <si>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</si>
  <si>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</si>
  <si>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</si>
  <si>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</si>
  <si>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</si>
  <si>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</si>
  <si>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</si>
  <si>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</si>
  <si>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</si>
  <si>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</si>
  <si>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</si>
  <si>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</si>
  <si>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</si>
  <si>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</si>
  <si>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</si>
  <si>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</si>
  <si>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</si>
  <si>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</si>
  <si>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</si>
  <si>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</si>
  <si>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</si>
  <si>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</si>
  <si>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</si>
  <si>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</si>
  <si>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</si>
  <si>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</si>
  <si>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</si>
  <si>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</si>
  <si>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</si>
  <si>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</si>
  <si>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</si>
  <si>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</si>
  <si>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</si>
  <si>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</si>
  <si>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</si>
  <si>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</si>
  <si>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</si>
  <si>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</si>
  <si>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</si>
  <si>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</si>
  <si>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</si>
  <si>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</si>
  <si>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</si>
  <si>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</si>
  <si>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</si>
  <si>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</si>
  <si>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</si>
  <si>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</si>
  <si>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</si>
  <si>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</si>
  <si>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</si>
  <si>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</si>
  <si>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</si>
  <si>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</si>
  <si>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</si>
  <si>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</si>
  <si>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</si>
  <si>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</si>
  <si>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</si>
  <si>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</si>
  <si>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</si>
  <si>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</si>
  <si>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</si>
  <si>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</si>
  <si>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</si>
  <si>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</si>
  <si>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</si>
  <si>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</si>
  <si>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</si>
  <si>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</si>
  <si>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</si>
  <si>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</si>
  <si>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</si>
  <si>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</si>
  <si>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</si>
  <si>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</si>
  <si>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</si>
  <si>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</si>
  <si>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</si>
  <si>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</si>
  <si>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</si>
  <si>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</si>
  <si>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</si>
  <si>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</si>
  <si>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</si>
  <si>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</si>
  <si>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</si>
  <si>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</si>
  <si>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</si>
  <si>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</si>
  <si>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</si>
  <si>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</si>
  <si>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</si>
  <si>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</si>
  <si>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</si>
  <si>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</si>
  <si>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</si>
  <si>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</si>
  <si>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</si>
  <si>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</si>
  <si>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</si>
  <si>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</si>
  <si>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</si>
  <si>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</si>
  <si>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</si>
  <si>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</si>
  <si>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</si>
  <si>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</si>
  <si>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</si>
  <si>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</si>
  <si>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</si>
  <si>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</si>
  <si>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</si>
  <si>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</si>
  <si>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</si>
  <si>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</si>
  <si>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</si>
  <si>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</si>
  <si>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</si>
  <si>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</si>
  <si>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</si>
  <si>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</si>
  <si>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</si>
  <si>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</si>
  <si>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</si>
  <si>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</si>
  <si>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</si>
  <si>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</si>
  <si>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</si>
  <si>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</si>
  <si>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</si>
  <si>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</si>
  <si>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</si>
  <si>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</si>
  <si>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</si>
  <si>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</si>
  <si>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</si>
  <si>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</si>
  <si>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</si>
  <si>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</si>
  <si>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</si>
  <si>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</si>
  <si>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</si>
  <si>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</si>
  <si>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</si>
  <si>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</si>
  <si>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</si>
  <si>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</si>
  <si>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</si>
  <si>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</si>
  <si>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</si>
  <si>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</si>
  <si>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</si>
  <si>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</si>
  <si>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</si>
  <si>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</si>
  <si>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</si>
  <si>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</si>
  <si>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</si>
  <si>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</si>
  <si>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</si>
  <si>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</si>
  <si>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</si>
  <si>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</si>
  <si>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</si>
  <si>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</si>
  <si>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</si>
  <si>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</si>
  <si>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</si>
  <si>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</si>
  <si>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</si>
  <si>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</si>
  <si>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</si>
  <si>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</si>
  <si>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</si>
  <si>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</si>
  <si>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</si>
  <si>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</si>
  <si>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</si>
  <si>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</si>
  <si>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</si>
  <si>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</si>
  <si>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</si>
  <si>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</si>
  <si>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</si>
  <si>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</si>
  <si>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</si>
  <si>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</si>
  <si>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</si>
  <si>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</si>
  <si>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</si>
  <si>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</si>
  <si>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</si>
  <si>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</si>
  <si>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</si>
  <si>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</si>
  <si>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</si>
  <si>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</si>
  <si>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</si>
  <si>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</si>
  <si>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</si>
  <si>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</si>
  <si>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</si>
  <si>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</si>
  <si>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</si>
  <si>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</si>
  <si>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</si>
  <si>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</si>
  <si>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</si>
  <si>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</si>
  <si>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</si>
  <si>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</si>
  <si>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</si>
  <si>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</si>
  <si>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</si>
  <si>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</si>
  <si>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</si>
  <si>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</si>
  <si>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</si>
  <si>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</si>
  <si>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</si>
  <si>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</si>
  <si>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</si>
  <si>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</si>
  <si>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</si>
  <si>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</si>
  <si>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</si>
  <si>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</si>
  <si>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</si>
  <si>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</si>
  <si>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</si>
  <si>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</si>
  <si>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</si>
  <si>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</si>
  <si>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</si>
  <si>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</si>
  <si>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</si>
  <si>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</si>
  <si>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</si>
  <si>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</si>
  <si>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</si>
  <si>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</si>
  <si>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</si>
  <si>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</si>
  <si>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</si>
  <si>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</si>
  <si>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</si>
  <si>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</si>
  <si>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</si>
  <si>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</si>
  <si>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</si>
  <si>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</si>
  <si>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</si>
  <si>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</si>
  <si>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</si>
  <si>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</si>
  <si>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</si>
  <si>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</si>
  <si>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</si>
  <si>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</si>
  <si>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</si>
  <si>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</si>
  <si>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</si>
  <si>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</si>
  <si>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</si>
  <si>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</si>
  <si>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</si>
  <si>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</si>
  <si>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</si>
  <si>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</si>
  <si>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</si>
  <si>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</si>
  <si>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</si>
  <si>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</si>
  <si>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</si>
  <si>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</si>
  <si>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</si>
  <si>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</si>
  <si>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</si>
  <si>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</si>
  <si>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</si>
  <si>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</si>
  <si>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</si>
  <si>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</si>
  <si>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</si>
  <si>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</si>
  <si>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</si>
  <si>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</si>
  <si>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</si>
  <si>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</si>
  <si>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</si>
  <si>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</si>
  <si>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</si>
  <si>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</si>
  <si>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</si>
  <si>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</si>
  <si>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</si>
  <si>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</si>
  <si>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</si>
  <si>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</si>
  <si>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</si>
  <si>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</si>
  <si>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</si>
  <si>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</si>
  <si>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</si>
  <si>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</si>
  <si>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</si>
  <si>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</si>
  <si>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</si>
  <si>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</si>
  <si>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</si>
  <si>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</si>
  <si>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</si>
  <si>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</si>
  <si>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</si>
  <si>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</si>
  <si>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</si>
  <si>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</si>
  <si>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</si>
  <si>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</si>
  <si>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</si>
  <si>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</si>
  <si>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</si>
  <si>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</si>
  <si>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</si>
  <si>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</si>
  <si>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</si>
  <si>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</si>
  <si>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</si>
  <si>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</si>
  <si>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</si>
  <si>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</si>
  <si>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</si>
  <si>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</si>
  <si>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</si>
  <si>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</si>
  <si>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</si>
  <si>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</si>
  <si>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</si>
  <si>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</si>
  <si>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</si>
  <si>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</si>
  <si>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</si>
  <si>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</si>
  <si>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</si>
  <si>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</si>
  <si>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</si>
  <si>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</si>
  <si>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</si>
  <si>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</si>
  <si>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</si>
  <si>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</si>
  <si>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</si>
  <si>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</si>
  <si>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</si>
  <si>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</si>
  <si>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</si>
  <si>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</si>
  <si>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</si>
  <si>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</si>
  <si>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</si>
  <si>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</si>
  <si>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</si>
  <si>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</si>
  <si>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</si>
  <si>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</si>
  <si>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</si>
  <si>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</si>
  <si>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</si>
  <si>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</si>
  <si>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</si>
  <si>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</si>
  <si>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</si>
  <si>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</si>
  <si>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</si>
  <si>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</si>
  <si>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</si>
  <si>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</si>
  <si>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</si>
  <si>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</si>
  <si>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</si>
  <si>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</si>
  <si>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</si>
  <si>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</si>
  <si>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</si>
  <si>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</si>
  <si>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</si>
  <si>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</si>
  <si>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</si>
  <si>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</si>
  <si>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</si>
  <si>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</si>
  <si>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</si>
  <si>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</si>
  <si>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</si>
  <si>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</si>
  <si>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</si>
  <si>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</si>
  <si>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</si>
  <si>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</si>
  <si>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</si>
  <si>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</si>
  <si>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</si>
  <si>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</si>
  <si>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</si>
  <si>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</si>
  <si>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</si>
  <si>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</si>
  <si>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</si>
  <si>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</si>
  <si>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</si>
  <si>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</si>
  <si>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</si>
  <si>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</si>
  <si>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</si>
  <si>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</si>
  <si>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</si>
  <si>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</si>
  <si>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</si>
  <si>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</si>
  <si>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</si>
  <si>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</si>
  <si>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</si>
  <si>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</si>
  <si>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</si>
  <si>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</si>
  <si>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</si>
  <si>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</si>
  <si>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</si>
  <si>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</si>
  <si>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</si>
  <si>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</si>
  <si>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</si>
  <si>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</si>
  <si>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</si>
  <si>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</si>
  <si>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</si>
  <si>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</si>
  <si>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</si>
  <si>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</si>
  <si>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</si>
  <si>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</si>
  <si>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</si>
  <si>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</si>
  <si>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</si>
  <si>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</si>
  <si>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</si>
  <si>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</si>
  <si>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</si>
  <si>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</si>
  <si>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</si>
  <si>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</si>
  <si>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</si>
  <si>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</si>
  <si>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</si>
  <si>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</si>
  <si>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</si>
  <si>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</si>
  <si>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</si>
  <si>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</si>
  <si>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</si>
  <si>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</si>
  <si>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</si>
  <si>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</si>
  <si>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</si>
  <si>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</si>
  <si>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</si>
  <si>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</si>
  <si>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</si>
  <si>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</si>
  <si>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</si>
  <si>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</si>
  <si>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</si>
  <si>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</si>
  <si>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</si>
  <si>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</si>
  <si>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</si>
  <si>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</si>
  <si>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</si>
  <si>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</si>
  <si>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</si>
  <si>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</si>
  <si>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</si>
  <si>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</si>
  <si>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</si>
  <si>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</si>
  <si>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</si>
  <si>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</si>
  <si>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</si>
  <si>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</si>
  <si>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</si>
  <si>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</si>
  <si>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</si>
  <si>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</si>
  <si>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</si>
  <si>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</si>
  <si>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</si>
  <si>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</si>
  <si>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</si>
  <si>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</si>
  <si>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</si>
  <si>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</si>
  <si>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</si>
  <si>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</si>
  <si>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</si>
  <si>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</si>
  <si>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</si>
  <si>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</si>
  <si>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</si>
  <si>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</si>
  <si>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</si>
  <si>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</si>
  <si>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</si>
  <si>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</si>
  <si>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</si>
  <si>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</si>
  <si>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</si>
  <si>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</si>
  <si>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</si>
  <si>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</si>
  <si>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</si>
  <si>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</si>
  <si>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</si>
  <si>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</si>
  <si>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</si>
  <si>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</si>
  <si>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</si>
  <si>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</si>
  <si>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</si>
  <si>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</si>
  <si>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</si>
  <si>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</si>
  <si>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</si>
  <si>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</si>
  <si>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</si>
  <si>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</si>
  <si>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</si>
  <si>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</si>
  <si>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</si>
  <si>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</si>
  <si>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</si>
  <si>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</si>
  <si>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</si>
  <si>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</si>
  <si>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</si>
  <si>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</si>
  <si>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</si>
  <si>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</si>
  <si>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</si>
  <si>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</si>
  <si>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</si>
  <si>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</si>
  <si>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</si>
  <si>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</si>
  <si>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</si>
  <si>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</si>
  <si>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</si>
  <si>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</si>
  <si>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</si>
  <si>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</si>
  <si>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</si>
  <si>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</si>
  <si>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</si>
  <si>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</si>
  <si>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</si>
  <si>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</si>
  <si>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</si>
  <si>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</si>
  <si>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</si>
  <si>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</si>
  <si>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</si>
  <si>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</si>
  <si>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</si>
  <si>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</si>
  <si>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</si>
  <si>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</si>
  <si>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</si>
  <si>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</si>
  <si>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</si>
  <si>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</si>
  <si>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</si>
  <si>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</si>
  <si>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</si>
  <si>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</si>
  <si>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</si>
  <si>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</si>
  <si>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</si>
  <si>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</si>
  <si>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</si>
  <si>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</si>
  <si>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</si>
  <si>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</si>
  <si>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</si>
  <si>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</si>
  <si>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</si>
  <si>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</si>
  <si>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</si>
  <si>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</si>
  <si>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</si>
  <si>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</si>
  <si>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</si>
  <si>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</si>
  <si>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</si>
  <si>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</si>
  <si>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</si>
  <si>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</si>
  <si>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</si>
  <si>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</si>
  <si>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</si>
  <si>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</si>
  <si>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</si>
  <si>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</si>
  <si>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</si>
  <si>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</si>
  <si>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</si>
  <si>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</si>
  <si>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</si>
  <si>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</si>
  <si>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</si>
  <si>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</si>
  <si>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</si>
  <si>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</si>
  <si>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</si>
  <si>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</si>
  <si>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</si>
  <si>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</si>
  <si>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</si>
  <si>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</si>
  <si>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</si>
  <si>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</si>
  <si>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</si>
  <si>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</si>
  <si>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</si>
  <si>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</si>
  <si>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</si>
  <si>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</si>
  <si>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</si>
  <si>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</si>
  <si>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</si>
  <si>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</si>
  <si>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</si>
  <si>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</si>
  <si>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</si>
  <si>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</si>
  <si>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</si>
  <si>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</si>
  <si>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</si>
  <si>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</si>
  <si>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</si>
  <si>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</si>
  <si>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</si>
  <si>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</si>
  <si>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</si>
  <si>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</si>
  <si>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</si>
  <si>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</si>
  <si>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</si>
  <si>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</si>
  <si>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</si>
  <si>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</si>
  <si>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</si>
  <si>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</si>
  <si>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</si>
  <si>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</si>
  <si>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</si>
  <si>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</si>
  <si>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</si>
  <si>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</si>
  <si>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</si>
  <si>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</si>
  <si>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</si>
  <si>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</si>
  <si>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</si>
  <si>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</si>
  <si>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</si>
  <si>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</si>
  <si>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</si>
  <si>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</si>
  <si>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</si>
  <si>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</si>
  <si>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</si>
  <si>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</si>
  <si>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</si>
  <si>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</si>
  <si>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</si>
  <si>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</si>
  <si>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</si>
  <si>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</si>
  <si>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</si>
  <si>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</si>
  <si>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</si>
  <si>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</si>
  <si>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</si>
  <si>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</si>
  <si>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</si>
  <si>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</si>
  <si>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</si>
  <si>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</si>
  <si>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</si>
  <si>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</si>
  <si>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</si>
  <si>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</si>
  <si>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</si>
  <si>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</si>
  <si>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</si>
  <si>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</si>
  <si>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</si>
  <si>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</si>
  <si>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</si>
  <si>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</si>
  <si>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</si>
  <si>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</si>
  <si>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</si>
  <si>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</si>
  <si>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</si>
  <si>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</si>
  <si>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</si>
  <si>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</si>
  <si>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</si>
  <si>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</si>
  <si>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</si>
  <si>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</si>
  <si>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</si>
  <si>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</si>
  <si>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</si>
  <si>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</si>
  <si>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</si>
  <si>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</si>
  <si>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</si>
  <si>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</si>
  <si>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</si>
  <si>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</si>
  <si>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</si>
  <si>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</si>
  <si>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</si>
  <si>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</si>
  <si>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</si>
  <si>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</si>
  <si>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</si>
  <si>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</si>
  <si>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</si>
  <si>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</si>
  <si>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</si>
  <si>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</si>
  <si>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</si>
  <si>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</si>
  <si>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</si>
  <si>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</si>
  <si>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</si>
  <si>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</si>
  <si>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</si>
  <si>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</si>
  <si>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</si>
  <si>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</si>
  <si>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</si>
  <si>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</si>
  <si>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</si>
  <si>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</si>
  <si>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</si>
  <si>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</si>
  <si>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</si>
  <si>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</si>
  <si>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</si>
  <si>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</si>
  <si>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</si>
  <si>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</si>
  <si>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</si>
  <si>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</si>
  <si>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</si>
  <si>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</si>
  <si>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</si>
  <si>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</si>
  <si>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</si>
  <si>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</si>
  <si>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</si>
  <si>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</si>
  <si>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</si>
  <si>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</si>
  <si>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</si>
  <si>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</si>
  <si>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</si>
  <si>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</si>
  <si>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</si>
  <si>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</si>
  <si>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</si>
  <si>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</si>
  <si>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</si>
  <si>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</si>
  <si>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</si>
  <si>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</si>
  <si>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</si>
  <si>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</si>
  <si>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</si>
  <si>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</si>
  <si>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</si>
  <si>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</si>
  <si>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</si>
  <si>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</si>
  <si>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</si>
  <si>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</si>
  <si>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</si>
  <si>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</si>
  <si>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</si>
  <si>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</si>
  <si>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</si>
  <si>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</si>
  <si>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</si>
  <si>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</si>
  <si>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</si>
  <si>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</si>
  <si>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</si>
  <si>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</si>
  <si>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</si>
  <si>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</si>
  <si>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</si>
  <si>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</si>
  <si>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</si>
  <si>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</si>
  <si>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</si>
  <si>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</si>
  <si>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</si>
  <si>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</si>
  <si>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</si>
  <si>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</si>
  <si>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</si>
  <si>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</si>
  <si>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</si>
  <si>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</si>
  <si>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</si>
  <si>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</si>
  <si>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</si>
  <si>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</si>
  <si>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</si>
  <si>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</si>
  <si>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</si>
  <si>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</si>
  <si>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</si>
  <si>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</si>
  <si>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</si>
  <si>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</si>
  <si>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</si>
  <si>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</si>
  <si>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</si>
  <si>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</si>
  <si>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</si>
  <si>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</si>
  <si>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</si>
  <si>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</si>
  <si>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</si>
  <si>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</si>
  <si>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</si>
  <si>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</si>
  <si>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</si>
  <si>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</si>
  <si>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</si>
  <si>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</si>
  <si>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</si>
  <si>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</si>
  <si>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</si>
  <si>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</si>
  <si>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</si>
  <si>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</si>
  <si>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</si>
  <si>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</si>
  <si>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</si>
  <si>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</si>
  <si>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</si>
  <si>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</si>
  <si>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</si>
  <si>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</si>
  <si>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</si>
  <si>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</si>
  <si>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</si>
  <si>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</si>
  <si>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</si>
  <si>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</si>
  <si>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</si>
  <si>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</si>
  <si>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</si>
  <si>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</si>
  <si>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</si>
  <si>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</si>
  <si>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</si>
  <si>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</si>
  <si>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</si>
  <si>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</si>
  <si>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</si>
  <si>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</si>
  <si>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</si>
  <si>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</si>
  <si>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</si>
  <si>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</si>
  <si>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</si>
  <si>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</si>
  <si>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</si>
  <si>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</si>
  <si>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</si>
  <si>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</si>
  <si>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</si>
  <si>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</si>
  <si>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</si>
  <si>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</si>
  <si>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</si>
  <si>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</si>
  <si>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</si>
  <si>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</si>
  <si>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</si>
  <si>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</si>
  <si>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</si>
  <si>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</si>
  <si>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</si>
  <si>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</si>
  <si>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</si>
  <si>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</si>
  <si>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</si>
  <si>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</si>
  <si>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</si>
  <si>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</si>
  <si>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</si>
  <si>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</si>
  <si>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</si>
  <si>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</si>
  <si>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</si>
  <si>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</si>
  <si>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</si>
  <si>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</si>
  <si>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</si>
  <si>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</si>
  <si>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</si>
  <si>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</si>
  <si>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</si>
  <si>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</si>
  <si>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</si>
  <si>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</si>
  <si>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</si>
  <si>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</si>
  <si>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</si>
  <si>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</si>
  <si>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</si>
  <si>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</si>
  <si>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</si>
  <si>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</si>
  <si>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</si>
  <si>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</si>
  <si>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</si>
  <si>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</si>
  <si>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</si>
  <si>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</si>
  <si>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</si>
  <si>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</si>
  <si>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</si>
  <si>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</si>
  <si>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</si>
  <si>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</si>
  <si>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</si>
  <si>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</si>
  <si>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</si>
  <si>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</si>
  <si>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</si>
  <si>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</si>
  <si>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</si>
  <si>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</si>
  <si>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</si>
  <si>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</si>
  <si>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</si>
  <si>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</si>
  <si>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</si>
  <si>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</si>
  <si>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</si>
  <si>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</si>
  <si>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</si>
  <si>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</si>
  <si>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</si>
  <si>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</si>
  <si>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</si>
  <si>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</si>
  <si>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</si>
  <si>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</si>
  <si>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</si>
  <si>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</si>
  <si>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</si>
  <si>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</si>
  <si>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</si>
  <si>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</si>
  <si>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</si>
  <si>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</si>
  <si>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</si>
  <si>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</si>
  <si>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</si>
  <si>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</si>
  <si>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</si>
  <si>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</si>
  <si>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</si>
  <si>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</si>
  <si>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</si>
  <si>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</si>
  <si>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</si>
  <si>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</si>
  <si>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</si>
  <si>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</si>
  <si>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</si>
  <si>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</si>
  <si>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</si>
  <si>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</si>
  <si>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</si>
  <si>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</si>
  <si>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</si>
  <si>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</si>
  <si>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</si>
  <si>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</si>
  <si>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</si>
  <si>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</si>
  <si>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</si>
  <si>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</si>
  <si>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</si>
  <si>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</si>
  <si>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</si>
  <si>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</si>
  <si>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</si>
  <si>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</si>
  <si>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</si>
  <si>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</si>
  <si>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</si>
  <si>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</si>
  <si>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</si>
  <si>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</si>
  <si>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</si>
  <si>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</si>
  <si>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</si>
  <si>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</si>
  <si>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</si>
  <si>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</si>
  <si>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</si>
  <si>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</si>
  <si>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</si>
  <si>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</si>
  <si>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</si>
  <si>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</si>
  <si>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</si>
  <si>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</si>
  <si>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</si>
  <si>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</si>
  <si>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</si>
  <si>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</si>
  <si>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</si>
  <si>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</si>
  <si>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</si>
  <si>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</si>
  <si>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</si>
  <si>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</si>
  <si>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</si>
  <si>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</si>
  <si>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</si>
  <si>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</si>
  <si>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</si>
  <si>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</si>
  <si>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</si>
  <si>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</si>
  <si>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</si>
  <si>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</si>
  <si>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</si>
  <si>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</si>
  <si>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</si>
  <si>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</si>
  <si>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</si>
  <si>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</si>
  <si>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</si>
  <si>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</si>
  <si>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</si>
  <si>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</si>
  <si>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</si>
  <si>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</si>
  <si>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</si>
  <si>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</si>
  <si>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</si>
  <si>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</si>
  <si>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</si>
  <si>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</si>
  <si>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</si>
  <si>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</si>
  <si>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</si>
  <si>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</si>
  <si>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</si>
  <si>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</si>
  <si>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</si>
  <si>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</si>
  <si>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</si>
  <si>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</si>
  <si>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</si>
  <si>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</si>
  <si>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</si>
  <si>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</si>
  <si>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</si>
  <si>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</si>
  <si>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</si>
  <si>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</si>
  <si>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</si>
  <si>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</si>
  <si>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</si>
  <si>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</si>
  <si>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</si>
  <si>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</si>
  <si>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</si>
  <si>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</si>
  <si>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</si>
  <si>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</si>
  <si>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</si>
  <si>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</si>
  <si>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</si>
  <si>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</si>
  <si>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</si>
  <si>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</si>
  <si>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</si>
  <si>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</si>
  <si>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</si>
  <si>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</si>
  <si>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</si>
  <si>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</si>
  <si>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</si>
  <si>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</si>
  <si>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</si>
  <si>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</si>
  <si>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</si>
  <si>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</si>
  <si>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</si>
  <si>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</si>
  <si>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</si>
  <si>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</si>
  <si>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</si>
  <si>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</si>
  <si>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</si>
  <si>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</si>
  <si>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</si>
  <si>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</si>
  <si>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</si>
  <si>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</si>
  <si>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</si>
  <si>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</si>
  <si>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</si>
  <si>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</si>
  <si>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</si>
  <si>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</si>
  <si>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</si>
  <si>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</si>
  <si>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</si>
  <si>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</si>
  <si>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</si>
  <si>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</si>
  <si>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</si>
  <si>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</si>
  <si>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</si>
  <si>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</si>
  <si>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</si>
  <si>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</si>
  <si>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</si>
  <si>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</si>
  <si>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</si>
  <si>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</si>
  <si>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</si>
  <si>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</si>
  <si>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</si>
  <si>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</si>
  <si>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</si>
  <si>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</si>
  <si>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</si>
  <si>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</si>
  <si>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</si>
  <si>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</si>
  <si>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</si>
  <si>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</si>
  <si>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</si>
  <si>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</si>
  <si>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</si>
  <si>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</si>
  <si>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</si>
  <si>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</si>
  <si>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</si>
  <si>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</si>
  <si>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</si>
  <si>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</si>
  <si>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</si>
  <si>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</si>
  <si>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</si>
  <si>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</si>
  <si>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</si>
  <si>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</si>
  <si>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</si>
  <si>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</si>
  <si>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</si>
  <si>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</si>
  <si>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</si>
  <si>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</si>
  <si>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</si>
  <si>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</si>
  <si>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</si>
  <si>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</si>
  <si>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</si>
  <si>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</si>
  <si>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</si>
  <si>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</si>
  <si>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</si>
  <si>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</si>
  <si>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</si>
  <si>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</si>
  <si>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</si>
  <si>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</si>
  <si>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</si>
  <si>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</si>
  <si>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</si>
  <si>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</si>
  <si>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</si>
  <si>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</si>
  <si>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</si>
  <si>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</si>
  <si>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</si>
  <si>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</si>
  <si>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</si>
  <si>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</si>
  <si>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</si>
  <si>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</si>
  <si>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</si>
  <si>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</si>
  <si>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</si>
  <si>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</si>
  <si>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</si>
  <si>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</si>
  <si>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</si>
  <si>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</si>
  <si>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</si>
  <si>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</si>
  <si>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</si>
  <si>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</si>
  <si>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</si>
  <si>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</si>
  <si>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</si>
  <si>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</si>
  <si>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</si>
  <si>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</si>
  <si>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</si>
  <si>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</si>
  <si>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</si>
  <si>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</si>
  <si>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</si>
  <si>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</si>
  <si>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</si>
  <si>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</si>
  <si>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</si>
  <si>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</si>
  <si>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</si>
  <si>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</si>
  <si>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</si>
  <si>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</si>
  <si>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</si>
  <si>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</si>
  <si>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</si>
  <si>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</si>
  <si>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</si>
  <si>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</si>
  <si>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</si>
  <si>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</si>
  <si>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</si>
  <si>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</si>
  <si>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</si>
  <si>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</si>
  <si>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</si>
  <si>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</si>
  <si>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</si>
  <si>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</si>
  <si>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</si>
  <si>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</si>
  <si>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</si>
  <si>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</si>
  <si>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</si>
  <si>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</si>
  <si>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</si>
  <si>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</si>
  <si>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</si>
  <si>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</si>
  <si>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</si>
  <si>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</si>
  <si>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</si>
  <si>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</si>
  <si>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</si>
  <si>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</si>
  <si>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</si>
  <si>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</si>
  <si>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</si>
  <si>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</si>
  <si>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</si>
  <si>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</si>
  <si>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</si>
  <si>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</si>
  <si>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</si>
  <si>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</si>
  <si>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</si>
  <si>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</si>
  <si>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</si>
  <si>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</si>
  <si>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</si>
  <si>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</si>
  <si>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</si>
  <si>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</si>
  <si>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</si>
  <si>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</si>
  <si>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</si>
  <si>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</si>
  <si>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</si>
  <si>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</si>
  <si>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</si>
  <si>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</si>
  <si>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</si>
  <si>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</si>
  <si>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</si>
  <si>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</si>
  <si>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</si>
  <si>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</si>
  <si>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</si>
  <si>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</si>
  <si>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</si>
  <si>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</si>
  <si>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</si>
  <si>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</si>
  <si>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</si>
  <si>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</si>
  <si>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</si>
  <si>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</si>
  <si>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</si>
  <si>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</si>
  <si>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</si>
  <si>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</si>
  <si>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</si>
  <si>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</si>
  <si>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</si>
  <si>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</si>
  <si>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</si>
  <si>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</si>
  <si>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</si>
  <si>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</si>
  <si>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</si>
  <si>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</si>
  <si>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</si>
  <si>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</si>
  <si>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</si>
  <si>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</si>
  <si>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</si>
  <si>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</si>
  <si>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</si>
  <si>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</si>
  <si>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</si>
  <si>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</si>
  <si>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</si>
  <si>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</si>
  <si>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</si>
  <si>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</si>
  <si>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</si>
  <si>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</si>
  <si>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</si>
  <si>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</si>
  <si>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</si>
  <si>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</si>
  <si>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</si>
  <si>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</si>
  <si>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</si>
  <si>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</si>
  <si>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</si>
  <si>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</si>
  <si>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</si>
  <si>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</si>
  <si>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</si>
  <si>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</si>
  <si>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</si>
  <si>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</si>
  <si>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</si>
  <si>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</si>
  <si>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</si>
  <si>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</si>
  <si>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</si>
  <si>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</si>
  <si>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</si>
  <si>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</si>
  <si>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</si>
  <si>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</si>
  <si>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</si>
  <si>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</si>
  <si>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</si>
  <si>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</si>
  <si>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</si>
  <si>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</si>
  <si>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</si>
  <si>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</si>
  <si>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</si>
  <si>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</si>
  <si>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</si>
  <si>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</si>
  <si>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</si>
  <si>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</si>
  <si>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</si>
  <si>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</si>
  <si>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</si>
  <si>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</si>
  <si>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</si>
  <si>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</si>
  <si>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</si>
  <si>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</si>
  <si>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</si>
  <si>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</si>
  <si>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</si>
  <si>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</si>
  <si>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</si>
  <si>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</si>
  <si>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</si>
  <si>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</si>
  <si>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</si>
  <si>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</si>
  <si>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</si>
  <si>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</si>
  <si>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</si>
  <si>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</si>
  <si>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</si>
  <si>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</si>
  <si>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</si>
  <si>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</si>
  <si>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</si>
  <si>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</si>
  <si>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</si>
  <si>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</si>
  <si>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</si>
  <si>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</si>
  <si>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</si>
  <si>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</si>
  <si>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</si>
  <si>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</si>
  <si>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</si>
  <si>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</si>
  <si>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</si>
  <si>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</si>
  <si>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</si>
  <si>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</si>
  <si>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</si>
  <si>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</si>
  <si>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</si>
  <si>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</si>
  <si>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</si>
  <si>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</si>
  <si>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</si>
  <si>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</si>
  <si>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</si>
  <si>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</si>
  <si>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</si>
  <si>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</si>
  <si>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</si>
  <si>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</si>
  <si>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</si>
  <si>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</si>
  <si>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</si>
  <si>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</si>
  <si>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</si>
  <si>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</si>
  <si>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</si>
  <si>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</si>
  <si>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</si>
  <si>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</si>
  <si>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</si>
  <si>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</si>
  <si>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</si>
  <si>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</si>
  <si>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</si>
  <si>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</si>
  <si>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</si>
  <si>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</si>
  <si>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</si>
  <si>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</si>
  <si>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</si>
  <si>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</si>
  <si>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</si>
  <si>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</si>
  <si>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</si>
  <si>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</si>
  <si>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</si>
  <si>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</si>
  <si>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</si>
  <si>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</si>
  <si>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</si>
  <si>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</si>
  <si>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</si>
  <si>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</si>
  <si>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</si>
  <si>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</si>
  <si>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</si>
  <si>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</si>
  <si>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</si>
  <si>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</si>
  <si>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</si>
  <si>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</si>
  <si>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</si>
  <si>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</si>
  <si>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</si>
  <si>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</si>
  <si>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</si>
  <si>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</si>
  <si>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</si>
  <si>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</si>
  <si>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</si>
  <si>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</si>
  <si>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</si>
  <si>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</si>
  <si>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</si>
  <si>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</si>
  <si>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</si>
  <si>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</si>
  <si>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</si>
  <si>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</si>
  <si>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</si>
  <si>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</si>
  <si>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</si>
  <si>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</si>
  <si>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</si>
  <si>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</si>
  <si>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</si>
  <si>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</si>
  <si>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</si>
  <si>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</si>
  <si>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</si>
  <si>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</si>
  <si>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</si>
  <si>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</si>
  <si>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</si>
  <si>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</si>
  <si>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</si>
  <si>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</si>
  <si>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</si>
  <si>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</si>
  <si>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</si>
  <si>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</si>
  <si>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</si>
  <si>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</si>
  <si>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</si>
  <si>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</si>
  <si>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</si>
  <si>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</si>
  <si>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</si>
  <si>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</si>
  <si>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</si>
  <si>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</si>
  <si>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</si>
  <si>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</si>
  <si>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</si>
  <si>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</si>
  <si>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</si>
  <si>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</si>
  <si>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</si>
  <si>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</si>
  <si>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</si>
  <si>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</si>
  <si>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</si>
  <si>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</si>
  <si>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</si>
  <si>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</si>
  <si>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</si>
  <si>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</si>
  <si>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</si>
  <si>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</si>
  <si>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</si>
  <si>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</si>
  <si>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</si>
  <si>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</si>
  <si>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</si>
  <si>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</si>
  <si>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</si>
  <si>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</si>
  <si>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</si>
  <si>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</si>
  <si>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</si>
  <si>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</si>
  <si>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</si>
  <si>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</si>
  <si>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</si>
  <si>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</si>
  <si>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</si>
  <si>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</si>
  <si>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</si>
  <si>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</si>
  <si>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</si>
  <si>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</si>
  <si>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</si>
  <si>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</si>
  <si>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</si>
  <si>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</si>
  <si>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</si>
  <si>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</si>
  <si>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</si>
  <si>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</si>
  <si>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</si>
  <si>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</si>
  <si>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</si>
  <si>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</si>
  <si>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</si>
  <si>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</si>
  <si>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</si>
  <si>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</si>
  <si>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</si>
  <si>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</si>
  <si>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</si>
  <si>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</si>
  <si>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</si>
  <si>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</si>
  <si>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</si>
  <si>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</si>
  <si>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</si>
  <si>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</si>
  <si>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</si>
  <si>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</si>
  <si>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</si>
  <si>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</si>
  <si>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</si>
  <si>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</si>
  <si>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</si>
  <si>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</si>
  <si>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</si>
  <si>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</si>
  <si>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</si>
  <si>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</si>
  <si>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</si>
  <si>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</si>
  <si>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</si>
  <si>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</si>
  <si>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</si>
  <si>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</si>
  <si>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</si>
  <si>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</si>
  <si>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</si>
  <si>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</si>
  <si>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</si>
  <si>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</si>
  <si>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</si>
  <si>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</si>
  <si>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</si>
  <si>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</si>
  <si>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</si>
  <si>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</si>
  <si>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</si>
  <si>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</si>
  <si>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</si>
  <si>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</si>
  <si>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</si>
  <si>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</si>
  <si>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</si>
  <si>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</si>
  <si>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</si>
  <si>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</si>
  <si>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</si>
  <si>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</si>
  <si>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</si>
  <si>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</si>
  <si>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</si>
  <si>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</si>
  <si>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</si>
  <si>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</si>
  <si>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</si>
  <si>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</si>
  <si>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</si>
  <si>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</si>
  <si>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</si>
  <si>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</si>
  <si>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</si>
  <si>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</si>
  <si>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</si>
  <si>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</si>
  <si>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</si>
  <si>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</si>
  <si>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</si>
  <si>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</si>
  <si>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</si>
  <si>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</si>
  <si>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</si>
  <si>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</si>
  <si>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</si>
  <si>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</si>
  <si>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</si>
  <si>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</si>
  <si>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</si>
  <si>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</si>
  <si>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</si>
  <si>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</si>
  <si>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</si>
  <si>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</si>
  <si>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</si>
  <si>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</si>
  <si>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</si>
  <si>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</si>
  <si>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</si>
  <si>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</si>
  <si>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</si>
  <si>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</si>
  <si>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</si>
  <si>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</si>
  <si>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</si>
  <si>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</si>
  <si>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</si>
  <si>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</si>
  <si>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</si>
  <si>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</si>
  <si>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</si>
  <si>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</si>
  <si>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</si>
  <si>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</si>
  <si>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</si>
  <si>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</si>
  <si>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</si>
  <si>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</si>
  <si>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</si>
  <si>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</si>
  <si>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</si>
  <si>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</si>
  <si>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</si>
  <si>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</si>
  <si>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</si>
  <si>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</si>
  <si>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</si>
  <si>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</si>
  <si>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</si>
  <si>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</si>
  <si>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</si>
  <si>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</si>
  <si>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</si>
  <si>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</si>
  <si>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</si>
  <si>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</si>
  <si>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</si>
  <si>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</si>
  <si>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</si>
  <si>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</si>
  <si>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</si>
  <si>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</si>
  <si>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</si>
  <si>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</si>
  <si>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</si>
  <si>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</si>
  <si>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</si>
  <si>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</si>
  <si>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</si>
  <si>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</si>
  <si>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</si>
  <si>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</si>
  <si>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</si>
  <si>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</si>
  <si>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</si>
  <si>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</si>
  <si>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</si>
  <si>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</si>
  <si>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</si>
  <si>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</si>
  <si>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</si>
  <si>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</si>
  <si>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</si>
  <si>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</si>
  <si>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</si>
  <si>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</si>
  <si>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</si>
  <si>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</si>
  <si>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</si>
  <si>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</si>
  <si>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</si>
  <si>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</si>
  <si>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</si>
  <si>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</si>
  <si>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</si>
  <si>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</si>
  <si>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</si>
  <si>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</si>
  <si>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</si>
  <si>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</si>
  <si>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</si>
  <si>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</si>
  <si>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</si>
  <si>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</si>
  <si>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</si>
  <si>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</si>
  <si>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</si>
  <si>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</si>
  <si>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</si>
  <si>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</si>
  <si>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</si>
  <si>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</si>
  <si>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</si>
  <si>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</si>
  <si>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</si>
  <si>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</si>
  <si>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</si>
  <si>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</si>
  <si>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</si>
  <si>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</si>
  <si>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</si>
  <si>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</si>
  <si>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</si>
  <si>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</si>
  <si>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</si>
  <si>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</si>
  <si>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</si>
  <si>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</si>
  <si>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</si>
  <si>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</si>
  <si>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</si>
  <si>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</si>
  <si>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</si>
  <si>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</si>
  <si>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</si>
  <si>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</si>
  <si>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</si>
  <si>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</si>
  <si>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</si>
  <si>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</si>
  <si>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</si>
  <si>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</si>
  <si>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</si>
  <si>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</si>
  <si>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</si>
  <si>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</si>
  <si>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</si>
  <si>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</si>
  <si>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</si>
  <si>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</si>
  <si>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</si>
  <si>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</si>
  <si>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</si>
  <si>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</si>
  <si>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</si>
  <si>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</si>
  <si>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</si>
  <si>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</si>
  <si>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</si>
  <si>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</si>
  <si>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</si>
  <si>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</si>
  <si>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</si>
  <si>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</si>
  <si>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</si>
  <si>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</si>
  <si>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</si>
  <si>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</si>
  <si>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</si>
  <si>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</si>
  <si>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</si>
  <si>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</si>
  <si>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</si>
  <si>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</si>
  <si>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</si>
  <si>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</si>
  <si>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</si>
  <si>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</si>
  <si>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</si>
  <si>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</si>
  <si>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</si>
  <si>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</si>
  <si>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</si>
  <si>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</si>
  <si>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</si>
  <si>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</si>
  <si>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</si>
  <si>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</si>
  <si>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</si>
  <si>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</si>
  <si>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</si>
  <si>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</si>
  <si>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</si>
  <si>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</si>
  <si>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</si>
  <si>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</si>
  <si>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</si>
  <si>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</si>
  <si>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</si>
  <si>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</si>
  <si>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</si>
  <si>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</si>
  <si>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</si>
  <si>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</si>
  <si>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</si>
  <si>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</si>
  <si>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</si>
  <si>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</si>
  <si>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</si>
  <si>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</si>
  <si>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</si>
  <si>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</si>
  <si>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</si>
  <si>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</si>
  <si>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</si>
  <si>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</si>
  <si>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</si>
  <si>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</si>
  <si>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</si>
  <si>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</si>
  <si>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</si>
  <si>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</si>
  <si>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</si>
  <si>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</si>
  <si>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</si>
  <si>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</si>
  <si>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</si>
  <si>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</si>
  <si>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</si>
  <si>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</si>
  <si>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</si>
  <si>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</si>
  <si>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</si>
  <si>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</si>
  <si>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</si>
  <si>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</si>
  <si>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</si>
  <si>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</si>
  <si>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</si>
  <si>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</si>
  <si>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</si>
  <si>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</si>
  <si>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</si>
  <si>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</si>
  <si>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</si>
  <si>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</si>
  <si>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</si>
  <si>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</si>
  <si>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</si>
  <si>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</si>
  <si>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</si>
  <si>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</si>
  <si>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</si>
  <si>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</si>
  <si>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</si>
  <si>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</si>
  <si>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</si>
  <si>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</si>
  <si>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</si>
  <si>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</si>
  <si>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</si>
  <si>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</si>
  <si>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</si>
  <si>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</si>
  <si>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</si>
  <si>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</si>
  <si>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</si>
  <si>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</si>
  <si>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</si>
  <si>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</si>
  <si>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</si>
  <si>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</si>
  <si>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</si>
  <si>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</si>
  <si>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</si>
  <si>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</si>
  <si>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</si>
  <si>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</si>
  <si>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</si>
  <si>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</si>
  <si>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</si>
  <si>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</si>
  <si>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</si>
  <si>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</si>
  <si>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</si>
  <si>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</si>
  <si>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</si>
  <si>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</si>
  <si>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</si>
  <si>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</si>
  <si>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</si>
  <si>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</si>
  <si>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</si>
  <si>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</si>
  <si>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</si>
  <si>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</si>
  <si>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</si>
  <si>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</si>
  <si>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</si>
  <si>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</si>
  <si>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</si>
  <si>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</si>
  <si>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</si>
  <si>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</si>
  <si>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</si>
  <si>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</si>
  <si>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</si>
  <si>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</si>
  <si>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</si>
  <si>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</si>
  <si>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</si>
  <si>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</si>
  <si>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</si>
  <si>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</si>
  <si>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</si>
  <si>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</si>
  <si>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</si>
  <si>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</si>
  <si>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</si>
  <si>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</si>
  <si>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</si>
  <si>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</si>
  <si>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</si>
  <si>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</si>
  <si>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</si>
  <si>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</si>
  <si>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</si>
  <si>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</si>
  <si>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</si>
  <si>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</si>
  <si>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</si>
  <si>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</si>
  <si>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</si>
  <si>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</si>
  <si>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</si>
  <si>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</si>
  <si>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</si>
  <si>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</si>
  <si>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</si>
  <si>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</si>
  <si>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</si>
  <si>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</si>
  <si>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</si>
  <si>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</si>
  <si>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</si>
  <si>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</si>
  <si>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</si>
  <si>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</si>
  <si>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</si>
  <si>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</si>
  <si>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</si>
  <si>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</si>
  <si>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</si>
  <si>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</si>
  <si>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</si>
  <si>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</si>
  <si>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</si>
  <si>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</si>
  <si>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</si>
  <si>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</si>
  <si>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</si>
  <si>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</si>
  <si>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</si>
  <si>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</si>
  <si>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</si>
  <si>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</si>
  <si>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</si>
  <si>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</si>
  <si>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</si>
  <si>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</si>
  <si>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</si>
  <si>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</si>
  <si>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</si>
  <si>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</si>
  <si>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</si>
  <si>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</si>
  <si>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</si>
  <si>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</si>
  <si>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</si>
  <si>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</si>
  <si>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</si>
  <si>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</si>
  <si>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</si>
  <si>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</si>
  <si>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</si>
  <si>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</si>
  <si>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</si>
  <si>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</si>
  <si>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</si>
  <si>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</si>
  <si>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</si>
  <si>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</si>
  <si>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</si>
  <si>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</si>
  <si>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</si>
  <si>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</si>
  <si>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</si>
  <si>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</si>
  <si>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</si>
  <si>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</si>
  <si>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</si>
  <si>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</si>
  <si>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</si>
  <si>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</si>
  <si>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</si>
  <si>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</si>
  <si>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</si>
  <si>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</si>
  <si>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</si>
  <si>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</si>
  <si>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</si>
  <si>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</si>
  <si>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</si>
  <si>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</si>
  <si>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</si>
  <si>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</si>
  <si>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</si>
  <si>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</si>
  <si>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</si>
  <si>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</si>
  <si>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</si>
  <si>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</si>
  <si>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</si>
  <si>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</si>
  <si>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</si>
  <si>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</si>
  <si>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</si>
  <si>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</si>
  <si>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</si>
  <si>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</si>
  <si>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</si>
  <si>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</si>
  <si>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</si>
  <si>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</si>
  <si>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</si>
  <si>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</si>
  <si>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</si>
  <si>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</si>
  <si>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</si>
  <si>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</si>
  <si>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</si>
  <si>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</si>
  <si>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</si>
  <si>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</si>
  <si>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</si>
  <si>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</si>
  <si>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</si>
  <si>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</si>
  <si>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</si>
  <si>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</si>
  <si>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</si>
  <si>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</si>
  <si>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</si>
  <si>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</si>
  <si>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</si>
  <si>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</si>
  <si>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</si>
  <si>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</si>
  <si>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</si>
  <si>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</si>
  <si>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</si>
  <si>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</si>
  <si>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</si>
  <si>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</si>
  <si>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</si>
  <si>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</si>
  <si>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</si>
  <si>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</si>
  <si>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</si>
  <si>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</si>
  <si>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</si>
  <si>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</si>
  <si>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</si>
  <si>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</si>
  <si>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</si>
  <si>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</si>
  <si>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</si>
  <si>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</si>
  <si>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</si>
  <si>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</si>
  <si>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</si>
  <si>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</si>
  <si>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</si>
  <si>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</si>
  <si>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</si>
  <si>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</si>
  <si>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</si>
  <si>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</si>
  <si>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</si>
  <si>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</si>
  <si>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</si>
  <si>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</si>
  <si>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</si>
  <si>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</si>
  <si>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</si>
  <si>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</si>
  <si>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</si>
  <si>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</si>
  <si>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</si>
  <si>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</si>
  <si>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</si>
  <si>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</si>
  <si>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</si>
  <si>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</si>
  <si>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</si>
  <si>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</si>
  <si>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</si>
  <si>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</si>
  <si>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</si>
  <si>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</si>
  <si>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</si>
  <si>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</si>
  <si>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</si>
  <si>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</si>
  <si>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</si>
  <si>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</si>
  <si>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</si>
  <si>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</si>
  <si>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</si>
  <si>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</si>
  <si>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</si>
  <si>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</si>
  <si>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</si>
  <si>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</si>
  <si>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</si>
  <si>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</si>
  <si>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</si>
  <si>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</si>
  <si>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</si>
  <si>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</si>
  <si>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</si>
  <si>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</si>
  <si>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</si>
  <si>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</si>
  <si>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</si>
  <si>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</si>
  <si>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</si>
  <si>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</si>
  <si>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</si>
  <si>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</si>
  <si>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</si>
  <si>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</si>
  <si>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</si>
  <si>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</si>
  <si>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</si>
  <si>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</si>
  <si>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</si>
  <si>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</si>
  <si>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</si>
  <si>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</si>
  <si>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</si>
  <si>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</si>
  <si>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</si>
  <si>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</si>
  <si>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</si>
  <si>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</si>
  <si>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</si>
  <si>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</si>
  <si>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</si>
  <si>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</si>
  <si>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</si>
  <si>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</si>
  <si>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</si>
  <si>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</si>
  <si>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</si>
  <si>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</si>
  <si>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</si>
  <si>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</si>
  <si>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</si>
  <si>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</si>
  <si>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</si>
  <si>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</si>
  <si>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</si>
  <si>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</si>
  <si>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</si>
  <si>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</si>
  <si>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</si>
  <si>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</si>
  <si>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</si>
  <si>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</si>
  <si>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</si>
  <si>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</si>
  <si>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</si>
  <si>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</si>
  <si>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</si>
  <si>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</si>
  <si>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</si>
  <si>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</si>
  <si>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</si>
  <si>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</si>
  <si>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</si>
  <si>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</si>
  <si>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</si>
  <si>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</si>
  <si>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</si>
  <si>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</si>
  <si>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</si>
  <si>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</si>
  <si>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</si>
  <si>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</si>
  <si>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</si>
  <si>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</si>
  <si>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</si>
  <si>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</si>
  <si>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</si>
  <si>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</si>
  <si>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</si>
  <si>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</si>
  <si>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</si>
  <si>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</si>
  <si>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</si>
  <si>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</si>
  <si>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</si>
  <si>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</si>
  <si>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</si>
  <si>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</si>
  <si>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</si>
  <si>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</si>
  <si>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</si>
  <si>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</si>
  <si>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</si>
  <si>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</si>
  <si>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</si>
  <si>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</si>
  <si>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</si>
  <si>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</si>
  <si>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</si>
  <si>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</si>
  <si>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</si>
  <si>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</si>
  <si>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</si>
  <si>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</si>
  <si>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</si>
  <si>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</si>
  <si>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</si>
  <si>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</si>
  <si>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</si>
  <si>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</si>
  <si>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</si>
  <si>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</si>
  <si>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</si>
  <si>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</si>
  <si>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</si>
  <si>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</si>
  <si>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</si>
  <si>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</si>
  <si>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</si>
  <si>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</si>
  <si>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</si>
  <si>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</si>
  <si>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</si>
  <si>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</si>
  <si>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</si>
  <si>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</si>
  <si>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</si>
  <si>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</si>
  <si>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</si>
  <si>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</si>
  <si>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</si>
  <si>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</si>
  <si>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</si>
  <si>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</si>
  <si>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</si>
  <si>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</si>
  <si>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</si>
  <si>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</si>
  <si>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</si>
  <si>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</si>
  <si>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</si>
  <si>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</si>
  <si>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</si>
  <si>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</si>
  <si>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</si>
  <si>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</si>
  <si>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</si>
  <si>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</si>
  <si>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</si>
  <si>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</si>
  <si>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</si>
  <si>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</si>
  <si>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</si>
  <si>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</si>
  <si>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</si>
  <si>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</si>
  <si>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</si>
  <si>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</si>
  <si>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</si>
  <si>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</si>
  <si>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</si>
  <si>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</si>
  <si>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</si>
  <si>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</si>
  <si>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</si>
  <si>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</si>
  <si>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</si>
  <si>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</si>
  <si>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</si>
  <si>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</si>
  <si>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</si>
  <si>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</si>
  <si>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</si>
  <si>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</si>
  <si>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</si>
  <si>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</si>
  <si>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</si>
  <si>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</si>
  <si>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</si>
  <si>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</si>
  <si>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</si>
  <si>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</si>
  <si>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</si>
  <si>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</si>
  <si>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</si>
  <si>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</si>
  <si>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</si>
  <si>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</si>
  <si>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</si>
  <si>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</si>
  <si>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</si>
  <si>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</si>
  <si>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</si>
  <si>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</si>
  <si>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</si>
  <si>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</si>
  <si>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</si>
  <si>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</si>
  <si>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</si>
  <si>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</si>
  <si>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</si>
  <si>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</si>
  <si>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</si>
  <si>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</si>
  <si>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</si>
  <si>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</si>
  <si>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</si>
  <si>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</si>
  <si>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</si>
  <si>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</si>
  <si>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</si>
  <si>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</si>
  <si>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</si>
  <si>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</si>
  <si>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</si>
  <si>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</si>
  <si>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</si>
  <si>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</si>
  <si>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</si>
  <si>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</si>
  <si>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</si>
  <si>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</si>
  <si>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</si>
  <si>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</si>
  <si>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</si>
  <si>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</si>
  <si>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</si>
  <si>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</si>
  <si>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</si>
  <si>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</si>
  <si>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</si>
  <si>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</si>
  <si>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</si>
  <si>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</si>
  <si>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</si>
  <si>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</si>
  <si>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</si>
  <si>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</si>
  <si>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</si>
  <si>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</si>
  <si>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</si>
  <si>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</si>
  <si>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</si>
  <si>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</si>
  <si>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</si>
  <si>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</si>
  <si>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</si>
  <si>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</si>
  <si>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</si>
  <si>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</si>
  <si>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</si>
  <si>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</si>
  <si>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</si>
  <si>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</si>
  <si>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</si>
  <si>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</si>
  <si>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</si>
  <si>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</si>
  <si>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</si>
  <si>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</si>
  <si>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</si>
  <si>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</si>
  <si>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</si>
  <si>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</si>
  <si>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</si>
  <si>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</si>
  <si>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</si>
  <si>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</si>
  <si>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</si>
  <si>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</si>
  <si>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</si>
  <si>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</si>
  <si>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</si>
  <si>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</si>
  <si>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</si>
  <si>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</si>
  <si>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</si>
  <si>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</si>
  <si>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</si>
  <si>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</si>
  <si>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</si>
  <si>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</si>
  <si>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</si>
  <si>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</si>
  <si>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</si>
  <si>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</si>
  <si>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</si>
  <si>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</si>
  <si>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</si>
  <si>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</si>
  <si>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</si>
  <si>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</si>
  <si>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</si>
  <si>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</si>
  <si>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</si>
  <si>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</si>
  <si>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</si>
  <si>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</si>
  <si>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</si>
  <si>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</si>
  <si>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</si>
  <si>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</si>
  <si>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</si>
  <si>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</si>
  <si>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</si>
  <si>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</si>
  <si>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</si>
  <si>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</si>
  <si>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</si>
  <si>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</si>
  <si>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</si>
  <si>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</si>
  <si>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</si>
  <si>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</si>
  <si>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</si>
  <si>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</si>
  <si>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</si>
  <si>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</si>
  <si>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</si>
  <si>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</si>
  <si>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</si>
  <si>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</si>
  <si>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</si>
  <si>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</si>
  <si>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</si>
  <si>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</si>
  <si>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</si>
  <si>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</si>
  <si>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</si>
  <si>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</si>
  <si>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</si>
  <si>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</si>
  <si>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</si>
  <si>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</si>
  <si>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</si>
  <si>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</si>
  <si>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</si>
  <si>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</si>
  <si>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</si>
  <si>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</si>
  <si>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</si>
  <si>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</si>
  <si>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</si>
  <si>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</si>
  <si>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</si>
  <si>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</si>
  <si>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</si>
  <si>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</si>
  <si>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</si>
  <si>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</si>
  <si>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</si>
  <si>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</si>
  <si>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</si>
  <si>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</si>
  <si>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</si>
  <si>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</si>
  <si>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</si>
  <si>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</si>
  <si>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</si>
  <si>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</si>
  <si>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</si>
  <si>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</si>
  <si>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</si>
  <si>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</si>
  <si>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</si>
  <si>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</si>
  <si>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</si>
  <si>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</si>
  <si>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</si>
  <si>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</si>
  <si>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</si>
  <si>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</si>
  <si>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</si>
  <si>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</si>
  <si>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</si>
  <si>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</si>
  <si>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</si>
  <si>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</si>
  <si>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</si>
  <si>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</si>
  <si>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</si>
  <si>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</si>
  <si>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</si>
  <si>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</si>
  <si>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</si>
  <si>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</si>
  <si>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</si>
  <si>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</si>
  <si>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</si>
  <si>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</si>
  <si>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</si>
  <si>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</si>
  <si>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</si>
  <si>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</si>
  <si>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</si>
  <si>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</si>
  <si>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</si>
  <si>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</si>
  <si>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</si>
  <si>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</si>
  <si>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</si>
  <si>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</si>
  <si>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</si>
  <si>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</si>
  <si>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</si>
  <si>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</si>
  <si>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</si>
  <si>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</si>
  <si>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</si>
  <si>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</si>
  <si>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</si>
  <si>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</si>
  <si>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</si>
  <si>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</si>
  <si>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</si>
  <si>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</si>
  <si>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</si>
  <si>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</si>
  <si>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</si>
  <si>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</si>
  <si>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</si>
  <si>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</si>
  <si>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</si>
  <si>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</si>
  <si>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</si>
  <si>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</si>
  <si>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</si>
  <si>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</si>
  <si>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</si>
  <si>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</si>
  <si>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</si>
  <si>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</si>
  <si>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</si>
  <si>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</si>
  <si>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</si>
  <si>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</si>
  <si>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</si>
  <si>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</si>
  <si>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</si>
  <si>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</si>
  <si>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</si>
  <si>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</si>
  <si>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</si>
  <si>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</si>
  <si>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</si>
  <si>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</si>
  <si>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</si>
  <si>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</si>
  <si>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</si>
  <si>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</si>
  <si>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</si>
  <si>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</si>
  <si>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</si>
  <si>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</si>
  <si>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</si>
  <si>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</si>
  <si>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</si>
  <si>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</si>
  <si>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</si>
  <si>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</si>
  <si>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</si>
  <si>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</si>
  <si>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</si>
  <si>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</si>
  <si>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</si>
  <si>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</si>
  <si>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</si>
  <si>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</si>
  <si>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</si>
  <si>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</si>
  <si>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</si>
  <si>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</si>
  <si>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</si>
  <si>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</si>
  <si>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</si>
  <si>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</si>
  <si>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</si>
  <si>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</si>
  <si>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</si>
  <si>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</si>
  <si>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</si>
  <si>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</si>
  <si>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</si>
  <si>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</si>
  <si>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</si>
  <si>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</si>
  <si>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</si>
  <si>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</si>
  <si>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</si>
  <si>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</si>
  <si>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</si>
  <si>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</si>
  <si>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</si>
  <si>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</si>
  <si>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</si>
  <si>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</si>
  <si>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</si>
  <si>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</si>
  <si>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</si>
  <si>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</si>
  <si>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</si>
  <si>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</si>
  <si>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</si>
  <si>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</si>
  <si>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</si>
  <si>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</si>
  <si>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</si>
  <si>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</si>
  <si>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</si>
  <si>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</si>
  <si>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</si>
  <si>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</si>
  <si>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</si>
  <si>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</si>
  <si>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</si>
  <si>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</si>
  <si>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</si>
  <si>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</si>
  <si>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</si>
  <si>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</si>
  <si>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</si>
  <si>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</si>
  <si>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</si>
  <si>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</si>
  <si>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</si>
  <si>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</si>
  <si>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</si>
  <si>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</si>
  <si>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</si>
  <si>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</si>
  <si>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</si>
  <si>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</si>
  <si>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</si>
  <si>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</si>
  <si>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</si>
  <si>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</si>
  <si>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</si>
  <si>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</si>
  <si>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</si>
  <si>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</si>
  <si>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</si>
  <si>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</si>
  <si>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</si>
  <si>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</si>
  <si>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</si>
  <si>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</si>
  <si>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</si>
  <si>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</si>
  <si>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</si>
  <si>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</si>
  <si>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</si>
  <si>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</si>
  <si>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</si>
  <si>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</si>
  <si>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</si>
  <si>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</si>
  <si>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</si>
  <si>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</si>
  <si>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</si>
  <si>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</si>
  <si>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</si>
  <si>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</si>
  <si>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</si>
  <si>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</si>
  <si>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</si>
  <si>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</si>
  <si>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</si>
  <si>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</si>
  <si>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</si>
  <si>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</si>
  <si>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</si>
  <si>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</si>
  <si>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</si>
  <si>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</si>
  <si>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</si>
  <si>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</si>
  <si>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</si>
  <si>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</si>
  <si>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</si>
  <si>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</si>
  <si>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</si>
  <si>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</si>
  <si>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</si>
  <si>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</si>
  <si>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</si>
  <si>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</si>
  <si>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</si>
  <si>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</si>
  <si>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</si>
  <si>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</si>
  <si>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</si>
  <si>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</si>
  <si>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</si>
  <si>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</si>
  <si>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</si>
  <si>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</si>
  <si>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</si>
  <si>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</si>
  <si>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</si>
  <si>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</si>
  <si>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</si>
  <si>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</si>
  <si>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</si>
  <si>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</si>
  <si>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</si>
  <si>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</si>
  <si>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</si>
  <si>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</si>
  <si>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</si>
  <si>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</si>
  <si>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</si>
  <si>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</si>
  <si>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</si>
  <si>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</si>
  <si>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</si>
  <si>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</si>
  <si>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</si>
  <si>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</si>
  <si>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</si>
  <si>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</si>
  <si>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</si>
  <si>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</si>
  <si>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</si>
  <si>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</si>
  <si>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</si>
  <si>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</si>
  <si>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</si>
  <si>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</si>
  <si>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</si>
  <si>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</si>
  <si>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</si>
  <si>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</si>
  <si>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</si>
  <si>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</si>
  <si>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</si>
  <si>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</si>
  <si>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</si>
  <si>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</si>
  <si>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</si>
  <si>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</si>
  <si>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</si>
  <si>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</si>
  <si>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</si>
  <si>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</si>
  <si>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</si>
  <si>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</si>
  <si>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</si>
  <si>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</si>
  <si>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</si>
  <si>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</si>
  <si>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</si>
  <si>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</si>
  <si>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</si>
  <si>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</si>
  <si>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</si>
  <si>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</si>
  <si>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</si>
  <si>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</si>
  <si>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</si>
  <si>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</si>
  <si>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</si>
  <si>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</si>
  <si>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</si>
  <si>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</si>
  <si>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</si>
  <si>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</si>
  <si>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</si>
  <si>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</si>
  <si>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</si>
  <si>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</si>
  <si>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</si>
  <si>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</si>
  <si>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</si>
  <si>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</si>
  <si>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</si>
  <si>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</si>
  <si>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</si>
  <si>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</si>
  <si>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</si>
  <si>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</si>
  <si>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</si>
  <si>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</si>
  <si>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</si>
  <si>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</si>
  <si>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</si>
  <si>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</si>
  <si>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</si>
  <si>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</si>
  <si>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</si>
  <si>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</si>
  <si>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</si>
  <si>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</si>
  <si>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</si>
  <si>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</si>
  <si>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</si>
  <si>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</si>
  <si>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</si>
  <si>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</si>
  <si>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</si>
  <si>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</si>
  <si>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</si>
  <si>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</si>
  <si>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</si>
  <si>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</si>
  <si>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</si>
  <si>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</si>
  <si>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</si>
  <si>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</si>
  <si>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</si>
  <si>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</si>
  <si>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</si>
  <si>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</si>
  <si>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</si>
  <si>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</si>
  <si>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</si>
  <si>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</si>
  <si>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</si>
  <si>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</si>
  <si>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</si>
  <si>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</si>
  <si>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</si>
  <si>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</si>
  <si>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</si>
  <si>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</si>
  <si>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</si>
  <si>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</si>
  <si>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</si>
  <si>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</si>
  <si>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</si>
  <si>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</si>
  <si>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</si>
  <si>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</si>
  <si>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</si>
  <si>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</si>
  <si>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</si>
  <si>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</si>
  <si>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</si>
  <si>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</si>
  <si>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</si>
  <si>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</si>
  <si>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</si>
  <si>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</si>
  <si>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</si>
  <si>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</si>
  <si>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</si>
  <si>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</si>
  <si>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</si>
  <si>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</si>
  <si>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</si>
  <si>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</si>
  <si>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</si>
  <si>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</si>
  <si>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</si>
  <si>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</si>
  <si>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</si>
  <si>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</si>
  <si>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</si>
  <si>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</si>
  <si>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</si>
  <si>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</si>
  <si>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</si>
  <si>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</si>
  <si>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</si>
  <si>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</si>
  <si>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</si>
  <si>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</si>
  <si>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</si>
  <si>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</si>
  <si>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</si>
  <si>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</si>
  <si>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</si>
  <si>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</si>
  <si>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</si>
  <si>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</si>
  <si>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</si>
  <si>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</si>
  <si>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</si>
  <si>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</si>
  <si>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</si>
  <si>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</si>
  <si>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</si>
  <si>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</si>
  <si>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</si>
  <si>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</si>
  <si>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</si>
  <si>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</si>
  <si>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</si>
  <si>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</si>
  <si>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</si>
  <si>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</si>
  <si>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</si>
  <si>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</si>
  <si>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</si>
  <si>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</si>
  <si>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</si>
  <si>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</si>
  <si>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</si>
  <si>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</si>
  <si>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</si>
  <si>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</si>
  <si>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</si>
  <si>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</si>
  <si>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</si>
  <si>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</si>
  <si>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</si>
  <si>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</si>
  <si>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</si>
  <si>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</si>
  <si>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</si>
  <si>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</si>
  <si>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</si>
  <si>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</si>
  <si>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</si>
  <si>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</si>
  <si>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</si>
  <si>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</si>
  <si>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</si>
  <si>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</si>
  <si>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</si>
  <si>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</si>
  <si>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</si>
  <si>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</si>
  <si>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</si>
  <si>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</si>
  <si>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</si>
  <si>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</si>
  <si>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</si>
  <si>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</si>
  <si>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</si>
  <si>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</si>
  <si>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</si>
  <si>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</si>
  <si>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</si>
  <si>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</si>
  <si>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</si>
  <si>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</si>
  <si>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</si>
  <si>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</si>
  <si>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</si>
  <si>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</si>
  <si>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</si>
  <si>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</si>
  <si>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</si>
  <si>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</si>
  <si>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</si>
  <si>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</si>
  <si>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</si>
  <si>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</si>
  <si>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</si>
  <si>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</si>
  <si>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</si>
  <si>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</si>
  <si>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</si>
  <si>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</si>
  <si>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</si>
  <si>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</si>
  <si>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</si>
  <si>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</si>
  <si>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</si>
  <si>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</si>
  <si>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</si>
  <si>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</si>
  <si>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</si>
  <si>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</si>
  <si>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</si>
  <si>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</si>
  <si>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</si>
  <si>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</si>
  <si>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</si>
  <si>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</si>
  <si>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</si>
  <si>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</si>
  <si>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</si>
  <si>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</si>
  <si>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</si>
  <si>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</si>
  <si>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</si>
  <si>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</si>
  <si>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</si>
  <si>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</si>
  <si>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</si>
  <si>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</si>
  <si>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</si>
  <si>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</si>
  <si>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</si>
  <si>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</si>
  <si>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</si>
  <si>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</si>
  <si>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</si>
  <si>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</si>
  <si>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</si>
  <si>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</si>
  <si>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</si>
  <si>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</si>
  <si>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</si>
  <si>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</si>
  <si>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</si>
  <si>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</si>
  <si>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</si>
  <si>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</si>
  <si>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</si>
  <si>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</si>
  <si>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</si>
  <si>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</si>
  <si>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</si>
  <si>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</si>
  <si>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</si>
  <si>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</si>
  <si>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</si>
  <si>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</si>
  <si>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</si>
  <si>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</si>
  <si>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</si>
  <si>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</si>
  <si>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</si>
  <si>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</si>
  <si>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</si>
  <si>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</si>
  <si>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</si>
  <si>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</si>
  <si>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</si>
  <si>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</si>
  <si>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</si>
  <si>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</si>
  <si>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</si>
  <si>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</si>
  <si>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</si>
  <si>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</si>
  <si>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</si>
  <si>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</si>
  <si>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</si>
  <si>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</si>
  <si>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</si>
  <si>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</si>
  <si>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</si>
  <si>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</si>
  <si>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</si>
  <si>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</si>
  <si>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</si>
  <si>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</si>
  <si>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</si>
  <si>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</si>
  <si>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</si>
  <si>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</si>
  <si>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</si>
  <si>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</si>
  <si>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</si>
  <si>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</si>
  <si>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</si>
  <si>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</si>
  <si>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</si>
  <si>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</si>
  <si>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</si>
  <si>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</si>
  <si>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</si>
  <si>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</si>
  <si>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</si>
  <si>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</si>
  <si>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</si>
  <si>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</si>
  <si>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</si>
  <si>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</si>
  <si>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</si>
  <si>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</si>
  <si>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</si>
  <si>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</si>
  <si>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</si>
  <si>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</si>
  <si>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</si>
  <si>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</si>
  <si>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</si>
  <si>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</si>
  <si>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</si>
  <si>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</si>
  <si>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</si>
  <si>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</si>
  <si>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</si>
  <si>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</si>
  <si>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</si>
  <si>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</si>
  <si>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</si>
  <si>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</si>
  <si>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</si>
  <si>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</si>
  <si>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</si>
  <si>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</si>
  <si>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</si>
  <si>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</si>
  <si>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</si>
  <si>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</si>
  <si>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</si>
  <si>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</si>
  <si>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</si>
  <si>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</si>
  <si>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</si>
  <si>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</si>
  <si>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</si>
  <si>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</si>
  <si>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</si>
  <si>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</si>
  <si>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</si>
  <si>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</si>
  <si>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</si>
  <si>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</si>
  <si>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</si>
  <si>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</si>
  <si>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</si>
  <si>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</si>
  <si>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</si>
  <si>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</si>
  <si>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</si>
  <si>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</si>
  <si>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</si>
  <si>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</si>
  <si>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</si>
  <si>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</si>
  <si>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</si>
  <si>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</si>
  <si>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</si>
  <si>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</si>
  <si>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</si>
  <si>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</si>
  <si>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</si>
  <si>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</si>
  <si>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</si>
  <si>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</si>
  <si>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</si>
  <si>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</si>
  <si>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</si>
  <si>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</si>
  <si>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</si>
  <si>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</si>
  <si>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</si>
  <si>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</si>
  <si>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</si>
  <si>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</si>
  <si>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</si>
  <si>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</si>
  <si>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</si>
  <si>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</si>
  <si>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</si>
  <si>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</si>
  <si>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</si>
  <si>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</si>
  <si>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</si>
  <si>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</si>
  <si>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</si>
  <si>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</si>
  <si>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</si>
  <si>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</si>
  <si>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</si>
  <si>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</si>
  <si>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</si>
  <si>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</si>
  <si>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</si>
  <si>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</si>
  <si>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</si>
  <si>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</si>
  <si>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</si>
  <si>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</si>
  <si>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</si>
  <si>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</si>
  <si>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</si>
  <si>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</si>
  <si>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</si>
  <si>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</si>
  <si>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</si>
  <si>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</si>
  <si>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</si>
  <si>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</si>
  <si>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</si>
  <si>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</si>
  <si>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</si>
  <si>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</si>
  <si>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</si>
  <si>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</si>
  <si>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</si>
  <si>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</si>
  <si>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</si>
  <si>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</si>
  <si>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</si>
  <si>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</si>
  <si>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</si>
  <si>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</si>
  <si>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</si>
  <si>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</si>
  <si>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</si>
  <si>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</si>
  <si>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</si>
  <si>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</si>
  <si>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</si>
  <si>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</si>
  <si>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</si>
  <si>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</si>
  <si>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</si>
  <si>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</si>
  <si>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</si>
  <si>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</si>
  <si>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</si>
  <si>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</si>
  <si>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</si>
  <si>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</si>
  <si>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</si>
  <si>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</si>
  <si>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</si>
  <si>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</si>
  <si>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</si>
  <si>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</si>
  <si>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</si>
  <si>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</si>
  <si>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</si>
  <si>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</si>
  <si>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</si>
  <si>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</si>
  <si>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</si>
  <si>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</si>
  <si>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</si>
  <si>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</si>
  <si>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</si>
  <si>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</si>
  <si>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</si>
  <si>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</si>
  <si>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</si>
  <si>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</si>
  <si>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</si>
  <si>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</si>
  <si>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</si>
  <si>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</si>
  <si>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</si>
  <si>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</si>
  <si>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</si>
  <si>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</si>
  <si>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</si>
  <si>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</si>
  <si>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</si>
  <si>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</si>
  <si>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</si>
  <si>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</si>
  <si>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</si>
  <si>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</si>
  <si>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</si>
  <si>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</si>
  <si>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</si>
  <si>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</si>
  <si>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</si>
  <si>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</si>
  <si>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</si>
  <si>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</si>
  <si>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</si>
  <si>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</si>
  <si>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</si>
  <si>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</si>
  <si>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</si>
  <si>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</si>
  <si>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</si>
  <si>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</si>
  <si>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</si>
  <si>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</si>
  <si>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</si>
  <si>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</si>
  <si>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</si>
  <si>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</si>
  <si>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</si>
  <si>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</si>
  <si>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</si>
  <si>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</si>
  <si>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</si>
  <si>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</si>
  <si>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</si>
  <si>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</si>
  <si>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</si>
  <si>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</si>
  <si>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</si>
  <si>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</si>
  <si>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</si>
  <si>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</si>
  <si>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</si>
  <si>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</si>
  <si>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</si>
  <si>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</si>
  <si>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</si>
  <si>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</si>
  <si>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</si>
  <si>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</si>
  <si>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</si>
  <si>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</si>
  <si>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</si>
  <si>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</si>
  <si>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</si>
  <si>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</si>
  <si>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</si>
  <si>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</si>
  <si>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</si>
  <si>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</si>
  <si>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</si>
  <si>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</si>
  <si>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</si>
  <si>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</si>
  <si>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</si>
  <si>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</si>
  <si>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</si>
  <si>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</si>
  <si>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</si>
  <si>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</si>
  <si>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</si>
  <si>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</si>
  <si>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</si>
  <si>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</si>
  <si>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</si>
  <si>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</si>
  <si>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</si>
  <si>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</si>
  <si>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</si>
  <si>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</si>
  <si>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</si>
  <si>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</si>
  <si>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</si>
  <si>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</si>
  <si>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</si>
  <si>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</si>
  <si>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</si>
  <si>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</si>
  <si>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</si>
  <si>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</si>
  <si>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</si>
  <si>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</si>
  <si>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</si>
  <si>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</si>
  <si>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</si>
  <si>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</si>
  <si>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</si>
  <si>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</si>
  <si>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</si>
  <si>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</si>
  <si>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</si>
  <si>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</si>
  <si>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</si>
  <si>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</si>
  <si>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</si>
  <si>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</si>
  <si>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</si>
  <si>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</si>
  <si>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</si>
  <si>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</si>
  <si>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</si>
  <si>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</si>
  <si>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</si>
  <si>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</si>
  <si>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</si>
  <si>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</si>
  <si>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</si>
  <si>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</si>
  <si>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</si>
  <si>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</si>
  <si>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</si>
  <si>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</si>
  <si>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</si>
  <si>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</si>
  <si>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</si>
  <si>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</si>
  <si>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</si>
  <si>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</si>
  <si>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</si>
  <si>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</si>
  <si>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</si>
  <si>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</si>
  <si>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</si>
  <si>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</si>
  <si>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</si>
  <si>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</si>
  <si>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</si>
  <si>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</si>
  <si>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</si>
  <si>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</si>
  <si>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</si>
  <si>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</si>
  <si>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</si>
  <si>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</si>
  <si>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</si>
  <si>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</si>
  <si>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</si>
  <si>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</si>
  <si>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</si>
  <si>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</si>
  <si>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</si>
  <si>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</si>
  <si>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</si>
  <si>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</si>
  <si>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</si>
  <si>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</si>
  <si>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</si>
  <si>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</si>
  <si>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</si>
  <si>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</si>
  <si>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</si>
  <si>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</si>
  <si>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</si>
  <si>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</si>
  <si>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</si>
  <si>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</si>
  <si>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</si>
  <si>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</si>
  <si>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</si>
  <si>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</si>
  <si>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</si>
  <si>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</si>
  <si>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</si>
  <si>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</si>
  <si>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</si>
  <si>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</si>
  <si>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</si>
  <si>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</si>
  <si>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</si>
  <si>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</si>
  <si>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</si>
  <si>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</si>
  <si>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</si>
  <si>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</si>
  <si>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</si>
  <si>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</si>
  <si>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</si>
  <si>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</si>
  <si>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</si>
  <si>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</si>
  <si>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</si>
  <si>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</si>
  <si>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</si>
  <si>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</si>
  <si>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</si>
  <si>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</si>
  <si>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</si>
  <si>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</si>
  <si>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</si>
  <si>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</si>
  <si>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</si>
  <si>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</si>
  <si>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</si>
  <si>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</si>
  <si>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</si>
  <si>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</si>
  <si>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</si>
  <si>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</si>
  <si>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</si>
  <si>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</si>
  <si>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</si>
  <si>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</si>
  <si>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</si>
  <si>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</si>
  <si>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</si>
  <si>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</si>
  <si>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</si>
  <si>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</si>
  <si>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</si>
  <si>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</si>
  <si>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</si>
  <si>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</si>
  <si>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</si>
  <si>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</si>
  <si>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</si>
  <si>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</si>
  <si>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</si>
  <si>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</si>
  <si>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</si>
  <si>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</si>
  <si>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</si>
  <si>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</si>
  <si>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</si>
  <si>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</si>
  <si>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</si>
  <si>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</si>
  <si>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</si>
  <si>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</si>
  <si>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</si>
  <si>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</si>
  <si>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</si>
  <si>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</si>
  <si>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</si>
  <si>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</si>
  <si>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</si>
  <si>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</si>
  <si>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</si>
  <si>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</si>
  <si>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</si>
  <si>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</si>
  <si>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</si>
  <si>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</si>
  <si>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</si>
  <si>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</si>
  <si>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</si>
  <si>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</si>
  <si>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</si>
  <si>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</si>
  <si>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</si>
  <si>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</si>
  <si>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</si>
  <si>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</si>
  <si>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</si>
  <si>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</si>
  <si>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</si>
  <si>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</si>
  <si>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</si>
  <si>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</si>
  <si>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</si>
  <si>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</si>
  <si>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</si>
  <si>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</si>
  <si>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</si>
  <si>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</si>
  <si>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</si>
  <si>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</si>
  <si>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</si>
  <si>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</si>
  <si>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</si>
  <si>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</si>
  <si>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</si>
  <si>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</si>
  <si>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</si>
  <si>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</si>
  <si>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</si>
  <si>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</si>
  <si>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</si>
  <si>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</si>
  <si>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</si>
  <si>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</si>
  <si>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</si>
  <si>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</si>
  <si>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</si>
  <si>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</si>
  <si>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</si>
  <si>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</si>
  <si>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</si>
  <si>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</si>
  <si>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</si>
  <si>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</si>
  <si>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</si>
  <si>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</si>
  <si>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</si>
  <si>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</si>
  <si>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</si>
  <si>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</si>
  <si>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</si>
  <si>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</si>
  <si>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</si>
  <si>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</si>
  <si>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</si>
  <si>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</si>
  <si>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</si>
  <si>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</si>
  <si>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</si>
  <si>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</si>
  <si>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</si>
  <si>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</si>
  <si>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</si>
  <si>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</si>
  <si>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</si>
  <si>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</si>
  <si>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</si>
  <si>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</si>
  <si>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</si>
  <si>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</si>
  <si>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</si>
  <si>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</si>
  <si>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</si>
  <si>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</si>
  <si>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</si>
  <si>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</si>
  <si>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</si>
  <si>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</si>
  <si>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</si>
  <si>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</si>
  <si>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</si>
  <si>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</si>
  <si>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</si>
  <si>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</si>
  <si>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</si>
  <si>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</si>
  <si>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</si>
  <si>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</si>
  <si>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</si>
  <si>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</si>
  <si>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</si>
  <si>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</si>
  <si>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</si>
  <si>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</si>
  <si>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</si>
  <si>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</si>
  <si>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</si>
  <si>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</si>
  <si>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</si>
  <si>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</si>
  <si>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</si>
  <si>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</si>
  <si>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</si>
  <si>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</si>
  <si>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</si>
  <si>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</si>
  <si>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</si>
  <si>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</si>
  <si>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</si>
  <si>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</si>
  <si>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</si>
  <si>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</si>
  <si>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</si>
  <si>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</si>
  <si>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</si>
  <si>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</si>
  <si>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</si>
  <si>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</si>
  <si>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</si>
  <si>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</si>
  <si>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</si>
  <si>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</si>
  <si>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</si>
  <si>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</si>
  <si>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</si>
  <si>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</si>
  <si>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</si>
  <si>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</si>
  <si>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</si>
  <si>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</si>
  <si>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</si>
  <si>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</si>
  <si>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</si>
  <si>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</si>
  <si>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</si>
  <si>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</si>
  <si>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</si>
  <si>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</si>
  <si>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</si>
  <si>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</si>
  <si>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</si>
  <si>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</si>
  <si>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</si>
  <si>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</si>
  <si>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</si>
  <si>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</si>
  <si>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</si>
  <si>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</si>
  <si>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</si>
  <si>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</si>
  <si>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</si>
  <si>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</si>
  <si>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</si>
  <si>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</si>
  <si>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</si>
  <si>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</si>
  <si>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</si>
  <si>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</si>
  <si>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</si>
  <si>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</si>
  <si>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</si>
  <si>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</si>
  <si>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</si>
  <si>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</si>
  <si>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</si>
  <si>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</si>
  <si>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</si>
  <si>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</si>
  <si>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</si>
  <si>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</si>
  <si>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</si>
  <si>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</si>
  <si>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</si>
  <si>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</si>
  <si>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</si>
  <si>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</si>
  <si>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</si>
  <si>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</si>
  <si>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</si>
  <si>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</si>
  <si>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</si>
  <si>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</si>
  <si>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</si>
  <si>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</si>
  <si>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</si>
  <si>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</si>
  <si>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</si>
  <si>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</si>
  <si>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</si>
  <si>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</si>
  <si>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</si>
  <si>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</si>
  <si>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</si>
  <si>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</si>
  <si>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</si>
  <si>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</si>
  <si>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</si>
  <si>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</si>
  <si>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</si>
  <si>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</si>
  <si>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</si>
  <si>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</si>
  <si>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</si>
  <si>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</si>
  <si>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</si>
  <si>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</si>
  <si>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</si>
  <si>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</si>
  <si>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</si>
  <si>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</si>
  <si>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</si>
  <si>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</si>
  <si>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</si>
  <si>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</si>
  <si>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</si>
  <si>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</si>
  <si>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</si>
  <si>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</si>
  <si>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</si>
  <si>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</si>
  <si>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</si>
  <si>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</si>
  <si>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</si>
  <si>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</si>
  <si>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</si>
  <si>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</si>
  <si>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</si>
  <si>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</si>
  <si>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</si>
  <si>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</si>
  <si>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</si>
  <si>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</si>
  <si>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</si>
  <si>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</si>
  <si>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</si>
  <si>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</si>
  <si>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</si>
  <si>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</si>
  <si>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</si>
  <si>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</si>
  <si>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</si>
  <si>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</si>
  <si>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</si>
  <si>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</si>
  <si>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</si>
  <si>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</si>
  <si>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</si>
  <si>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</si>
  <si>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</si>
  <si>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</si>
  <si>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</si>
  <si>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</si>
  <si>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</si>
  <si>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</si>
  <si>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</si>
  <si>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</si>
  <si>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</si>
  <si>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</si>
  <si>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</si>
  <si>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</si>
  <si>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</si>
  <si>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</si>
  <si>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</si>
  <si>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</si>
  <si>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</si>
  <si>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</si>
  <si>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</si>
  <si>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</si>
  <si>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</si>
  <si>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</si>
  <si>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</si>
  <si>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</si>
  <si>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</si>
  <si>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</si>
  <si>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</si>
  <si>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</si>
  <si>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</si>
  <si>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</si>
  <si>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</si>
  <si>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</si>
  <si>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</si>
  <si>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</si>
  <si>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</si>
  <si>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</si>
  <si>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</si>
  <si>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</si>
  <si>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</si>
  <si>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</si>
  <si>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</si>
  <si>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</si>
  <si>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</si>
  <si>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</si>
  <si>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</si>
  <si>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</si>
  <si>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</si>
  <si>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</si>
  <si>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</si>
  <si>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</si>
  <si>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</si>
  <si>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</si>
  <si>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</si>
  <si>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</si>
  <si>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</si>
  <si>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</si>
  <si>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</si>
  <si>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</si>
  <si>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</si>
  <si>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</si>
  <si>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</si>
  <si>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</si>
  <si>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</si>
  <si>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</si>
  <si>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</si>
  <si>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</si>
  <si>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</si>
  <si>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</si>
  <si>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</si>
  <si>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</si>
  <si>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</si>
  <si>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</si>
  <si>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</si>
  <si>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</si>
  <si>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</si>
  <si>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</si>
  <si>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</si>
  <si>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</si>
  <si>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</si>
  <si>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</si>
  <si>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</si>
  <si>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</si>
  <si>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</si>
  <si>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</si>
  <si>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</si>
  <si>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</si>
  <si>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</si>
  <si>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</si>
  <si>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</si>
  <si>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</si>
  <si>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</si>
  <si>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</si>
  <si>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</si>
  <si>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</si>
  <si>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</si>
  <si>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</si>
  <si>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</si>
  <si>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</si>
  <si>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</si>
  <si>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</si>
  <si>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</si>
  <si>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</si>
  <si>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</si>
  <si>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</si>
  <si>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</si>
  <si>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</si>
  <si>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</si>
  <si>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</si>
  <si>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</si>
  <si>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</si>
  <si>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</si>
  <si>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</si>
  <si>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</si>
  <si>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</si>
  <si>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</si>
  <si>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</si>
  <si>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</si>
  <si>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</si>
  <si>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</si>
  <si>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</si>
  <si>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</si>
  <si>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</si>
  <si>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</si>
  <si>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</si>
  <si>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</si>
  <si>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</si>
  <si>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</si>
  <si>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</si>
  <si>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</si>
  <si>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</si>
  <si>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</si>
  <si>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</si>
  <si>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</si>
  <si>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</si>
  <si>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</si>
  <si>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</si>
  <si>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</si>
  <si>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</si>
  <si>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</si>
  <si>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</si>
  <si>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</si>
  <si>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</si>
  <si>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</si>
  <si>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</si>
  <si>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</si>
  <si>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</si>
  <si>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</si>
  <si>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</si>
  <si>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</si>
  <si>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</si>
  <si>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</si>
  <si>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</si>
  <si>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</si>
  <si>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</si>
  <si>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</si>
  <si>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</si>
  <si>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</si>
  <si>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</si>
  <si>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</si>
  <si>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</si>
  <si>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</si>
  <si>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</si>
  <si>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</si>
  <si>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</si>
  <si>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</si>
  <si>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</si>
  <si>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</si>
  <si>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</si>
  <si>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</si>
  <si>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</si>
  <si>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</si>
  <si>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</si>
  <si>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</si>
  <si>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</si>
  <si>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</si>
  <si>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</si>
  <si>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</si>
  <si>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</si>
  <si>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</si>
  <si>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</si>
  <si>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</si>
  <si>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</si>
  <si>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</si>
  <si>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</si>
  <si>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</si>
  <si>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</si>
  <si>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</si>
  <si>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</si>
  <si>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</si>
  <si>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</si>
  <si>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</si>
  <si>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</si>
  <si>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</si>
  <si>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</si>
  <si>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</si>
  <si>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</si>
  <si>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</si>
  <si>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</si>
  <si>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</si>
  <si>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</si>
  <si>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</si>
  <si>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</si>
  <si>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</si>
  <si>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</si>
  <si>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</si>
  <si>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</si>
  <si>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</si>
  <si>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</si>
  <si>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</si>
  <si>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</si>
  <si>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</si>
  <si>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</si>
  <si>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</si>
  <si>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</si>
  <si>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</si>
  <si>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</si>
  <si>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</si>
  <si>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</si>
  <si>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</si>
  <si>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</si>
  <si>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</si>
  <si>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</si>
  <si>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</si>
  <si>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</si>
  <si>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</si>
  <si>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</si>
  <si>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</si>
  <si>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</si>
  <si>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</si>
  <si>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</si>
  <si>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</si>
  <si>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</si>
  <si>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</si>
  <si>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</si>
  <si>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</si>
  <si>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</si>
  <si>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</si>
  <si>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</si>
  <si>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</si>
  <si>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</si>
  <si>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</si>
  <si>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</si>
  <si>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</si>
  <si>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</si>
  <si>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</si>
  <si>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</si>
  <si>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</si>
  <si>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</si>
  <si>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</si>
  <si>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</si>
  <si>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</si>
  <si>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</si>
  <si>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</si>
  <si>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</si>
  <si>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</si>
  <si>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</si>
  <si>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</si>
  <si>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</si>
  <si>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</si>
  <si>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</si>
  <si>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</si>
  <si>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</si>
  <si>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</si>
  <si>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</si>
  <si>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</si>
  <si>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</si>
  <si>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</si>
  <si>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</si>
  <si>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</si>
  <si>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</si>
  <si>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</si>
  <si>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</si>
  <si>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</si>
  <si>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</si>
  <si>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</si>
  <si>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</si>
  <si>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</si>
  <si>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</si>
  <si>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</si>
  <si>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</si>
  <si>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</si>
  <si>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</si>
  <si>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</si>
  <si>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</si>
  <si>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</si>
  <si>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</si>
  <si>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</si>
  <si>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</si>
  <si>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</si>
  <si>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</si>
  <si>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</si>
  <si>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</si>
  <si>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</si>
  <si>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</si>
  <si>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</si>
  <si>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</si>
  <si>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</si>
  <si>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</si>
  <si>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</si>
  <si>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</si>
  <si>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</si>
  <si>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</si>
  <si>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</si>
  <si>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</si>
  <si>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</si>
  <si>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</si>
  <si>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</si>
  <si>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</si>
  <si>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</si>
  <si>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</si>
  <si>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</si>
  <si>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</si>
  <si>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</si>
  <si>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</si>
  <si>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</si>
  <si>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</si>
  <si>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</si>
  <si>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</si>
  <si>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</si>
  <si>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</si>
  <si>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</si>
  <si>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</si>
  <si>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</si>
  <si>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</si>
  <si>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</si>
  <si>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</si>
  <si>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</si>
  <si>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</si>
  <si>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</si>
  <si>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</si>
  <si>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</si>
  <si>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</si>
  <si>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</si>
  <si>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</si>
  <si>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</si>
  <si>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</si>
  <si>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</si>
  <si>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</si>
  <si>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</si>
  <si>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</si>
  <si>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</si>
  <si>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</si>
  <si>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</si>
  <si>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</si>
  <si>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</si>
  <si>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</si>
  <si>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</si>
  <si>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</si>
  <si>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</si>
  <si>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</si>
  <si>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</si>
  <si>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</si>
  <si>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</si>
  <si>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</si>
  <si>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</si>
  <si>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</si>
  <si>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</si>
  <si>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</si>
  <si>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</si>
  <si>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</si>
  <si>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</si>
  <si>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</si>
  <si>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</si>
  <si>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</si>
  <si>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</si>
  <si>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</si>
  <si>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</si>
  <si>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</si>
  <si>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</si>
  <si>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</si>
  <si>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</si>
  <si>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</si>
  <si>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</si>
  <si>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</si>
  <si>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</si>
  <si>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</si>
  <si>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</si>
  <si>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</si>
  <si>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</si>
  <si>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</si>
  <si>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</si>
  <si>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</si>
  <si>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</si>
  <si>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</si>
  <si>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</si>
  <si>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</si>
  <si>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</si>
  <si>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</si>
  <si>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</si>
  <si>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</si>
  <si>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</si>
  <si>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</si>
  <si>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</si>
  <si>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</si>
  <si>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</si>
  <si>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</si>
  <si>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</si>
  <si>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</si>
  <si>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</si>
  <si>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</si>
  <si>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</si>
  <si>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</si>
  <si>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</si>
  <si>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</si>
  <si>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</si>
  <si>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</si>
  <si>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</si>
  <si>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</si>
  <si>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</si>
  <si>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</si>
  <si>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</si>
  <si>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</si>
  <si>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</si>
  <si>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</si>
  <si>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</si>
  <si>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</si>
  <si>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</si>
  <si>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</si>
  <si>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</si>
  <si>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</si>
  <si>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</si>
  <si>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</si>
  <si>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</si>
  <si>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</si>
  <si>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</si>
  <si>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</si>
  <si>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</si>
  <si>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</si>
  <si>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</si>
  <si>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</si>
  <si>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</si>
  <si>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</si>
  <si>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</si>
  <si>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</si>
  <si>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</si>
  <si>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</si>
  <si>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</si>
  <si>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</si>
  <si>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</si>
  <si>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</si>
  <si>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</si>
  <si>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</si>
  <si>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</si>
  <si>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</si>
  <si>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</si>
  <si>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</si>
  <si>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</si>
  <si>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</si>
  <si>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</si>
  <si>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</si>
  <si>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</si>
  <si>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</si>
  <si>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</si>
  <si>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</si>
  <si>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</si>
  <si>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</si>
  <si>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</si>
  <si>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</si>
  <si>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</si>
  <si>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</si>
  <si>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</si>
  <si>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</si>
  <si>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</si>
  <si>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</si>
  <si>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</si>
  <si>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</si>
  <si>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</si>
  <si>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</si>
  <si>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</si>
  <si>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</si>
  <si>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</si>
  <si>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</si>
  <si>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</si>
  <si>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</si>
  <si>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</si>
  <si>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</si>
  <si>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</si>
  <si>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</si>
  <si>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</si>
  <si>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</si>
  <si>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</si>
  <si>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</si>
  <si>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</si>
  <si>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</si>
  <si>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</si>
  <si>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</si>
  <si>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</si>
  <si>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</si>
  <si>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</si>
  <si>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</si>
  <si>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</si>
  <si>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</si>
  <si>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</si>
  <si>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</si>
  <si>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</si>
  <si>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</si>
  <si>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</si>
  <si>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</si>
  <si>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</si>
  <si>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</si>
  <si>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</si>
  <si>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</si>
  <si>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</si>
  <si>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</si>
  <si>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</si>
  <si>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</si>
  <si>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</si>
  <si>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</si>
  <si>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</si>
  <si>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</si>
  <si>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</si>
  <si>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</si>
  <si>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</si>
  <si>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</si>
  <si>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</si>
  <si>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</si>
  <si>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</si>
  <si>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</si>
  <si>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</si>
  <si>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</si>
  <si>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</si>
  <si>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</si>
  <si>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</si>
  <si>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</si>
  <si>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</si>
  <si>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</si>
  <si>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</si>
  <si>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</si>
  <si>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</si>
  <si>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</si>
  <si>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</si>
  <si>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</si>
  <si>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</si>
  <si>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</si>
  <si>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</si>
  <si>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</si>
  <si>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</si>
  <si>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</si>
  <si>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</si>
  <si>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</si>
  <si>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</si>
  <si>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</si>
  <si>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</si>
  <si>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</si>
  <si>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</si>
  <si>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</si>
  <si>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</si>
  <si>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</si>
  <si>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</si>
  <si>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</si>
  <si>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</si>
  <si>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</si>
  <si>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</si>
  <si>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</si>
  <si>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</si>
  <si>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</si>
  <si>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</si>
  <si>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</si>
  <si>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</si>
  <si>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</si>
  <si>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</si>
  <si>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</si>
  <si>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</si>
  <si>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</si>
  <si>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</si>
  <si>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</si>
  <si>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</si>
  <si>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</si>
  <si>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</si>
  <si>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</si>
  <si>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</si>
  <si>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</si>
  <si>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</si>
  <si>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</si>
  <si>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</si>
  <si>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</si>
  <si>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</si>
  <si>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</si>
  <si>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</si>
  <si>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</si>
  <si>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</si>
  <si>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</si>
  <si>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</si>
  <si>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</si>
  <si>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</si>
  <si>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</si>
  <si>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</si>
  <si>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</si>
  <si>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</si>
  <si>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</si>
  <si>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</si>
  <si>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</si>
  <si>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</si>
  <si>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</si>
  <si>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</si>
  <si>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</si>
  <si>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</si>
  <si>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</si>
  <si>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</si>
  <si>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</si>
  <si>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</si>
  <si>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</si>
  <si>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</si>
  <si>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</si>
  <si>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</si>
  <si>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</si>
  <si>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</si>
  <si>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</si>
  <si>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</si>
  <si>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</si>
  <si>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</si>
  <si>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</si>
  <si>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</si>
  <si>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</si>
  <si>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</si>
  <si>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</si>
  <si>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</si>
  <si>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</si>
  <si>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</si>
  <si>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</si>
  <si>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</si>
  <si>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</si>
  <si>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</si>
  <si>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</si>
  <si>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</si>
  <si>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</si>
  <si>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</si>
  <si>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</si>
  <si>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</si>
  <si>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</si>
  <si>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</si>
  <si>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</si>
  <si>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</si>
  <si>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</si>
  <si>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</si>
  <si>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</si>
  <si>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</si>
  <si>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</si>
  <si>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</si>
  <si>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</si>
  <si>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</si>
  <si>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</si>
  <si>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</si>
  <si>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</si>
  <si>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</si>
  <si>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</si>
  <si>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</si>
  <si>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</si>
  <si>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</si>
  <si>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</si>
  <si>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</si>
  <si>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</si>
  <si>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</si>
  <si>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</si>
  <si>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</si>
  <si>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</si>
  <si>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</si>
  <si>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</si>
  <si>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</si>
  <si>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</si>
  <si>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</si>
  <si>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</si>
  <si>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</si>
  <si>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</si>
  <si>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</si>
  <si>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</si>
  <si>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</si>
  <si>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</si>
  <si>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</si>
  <si>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</si>
  <si>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</si>
  <si>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</si>
  <si>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</si>
  <si>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</si>
  <si>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</si>
  <si>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</si>
  <si>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</si>
  <si>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</si>
  <si>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</si>
  <si>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</si>
  <si>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</si>
  <si>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</si>
  <si>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</si>
  <si>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</si>
  <si>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</si>
  <si>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</si>
  <si>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</si>
  <si>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</si>
  <si>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</si>
  <si>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</si>
  <si>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</si>
  <si>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</si>
  <si>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</si>
  <si>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</si>
  <si>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</si>
  <si>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</si>
  <si>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</si>
  <si>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</si>
  <si>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</si>
  <si>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</si>
  <si>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</si>
  <si>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</si>
  <si>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</si>
  <si>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</si>
  <si>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</si>
  <si>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</si>
  <si>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</si>
  <si>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</si>
  <si>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</si>
  <si>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</si>
  <si>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</si>
  <si>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</si>
  <si>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</si>
  <si>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</si>
  <si>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</si>
  <si>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</si>
  <si>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</si>
  <si>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</si>
  <si>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</si>
  <si>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</si>
  <si>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</si>
  <si>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</si>
  <si>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</si>
  <si>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</si>
  <si>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</si>
  <si>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</si>
  <si>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</si>
  <si>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</si>
  <si>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</si>
  <si>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</si>
  <si>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</si>
  <si>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</si>
  <si>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</si>
  <si>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</si>
  <si>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</si>
  <si>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</si>
  <si>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</si>
  <si>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</si>
  <si>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</si>
  <si>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</si>
  <si>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</si>
  <si>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</si>
  <si>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</si>
  <si>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</si>
  <si>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</si>
  <si>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</si>
  <si>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</si>
  <si>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</si>
  <si>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</si>
  <si>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</si>
  <si>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</si>
  <si>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</si>
  <si>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</si>
  <si>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</si>
  <si>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</si>
  <si>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</si>
  <si>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</si>
  <si>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</si>
  <si>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</si>
  <si>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</si>
  <si>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</si>
  <si>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</si>
  <si>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</si>
  <si>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</si>
  <si>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</si>
  <si>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</si>
  <si>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</si>
  <si>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</si>
  <si>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</si>
  <si>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</si>
  <si>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</si>
  <si>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</si>
  <si>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</si>
  <si>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</si>
  <si>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</si>
  <si>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</si>
  <si>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</si>
  <si>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</si>
  <si>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</si>
  <si>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</si>
  <si>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</si>
  <si>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</si>
  <si>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</si>
  <si>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</si>
  <si>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</si>
  <si>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</si>
  <si>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</si>
  <si>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</si>
  <si>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</si>
  <si>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</si>
  <si>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</si>
  <si>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</si>
  <si>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</si>
  <si>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</si>
  <si>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</si>
  <si>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</si>
  <si>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</si>
  <si>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</si>
  <si>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</si>
  <si>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</si>
  <si>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</si>
  <si>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</si>
  <si>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</si>
  <si>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</si>
  <si>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</si>
  <si>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</si>
  <si>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</si>
  <si>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</si>
  <si>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</si>
  <si>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</si>
  <si>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</si>
  <si>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</si>
  <si>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</si>
  <si>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</si>
  <si>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</si>
  <si>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</si>
  <si>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</si>
  <si>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</si>
  <si>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</si>
  <si>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</si>
  <si>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</si>
  <si>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</si>
  <si>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</si>
  <si>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</si>
  <si>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</si>
  <si>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</si>
  <si>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</si>
  <si>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</si>
  <si>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</si>
  <si>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</si>
  <si>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</si>
  <si>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</si>
  <si>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</si>
  <si>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</si>
  <si>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</si>
  <si>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</si>
  <si>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</si>
  <si>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</si>
  <si>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</si>
  <si>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</si>
  <si>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</si>
  <si>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</si>
  <si>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</si>
  <si>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</si>
  <si>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</si>
  <si>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</si>
  <si>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</si>
  <si>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</si>
  <si>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</si>
  <si>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</si>
  <si>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</si>
  <si>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</si>
  <si>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</si>
  <si>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</si>
  <si>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</si>
  <si>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</si>
  <si>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</si>
  <si>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</si>
  <si>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</si>
  <si>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</si>
  <si>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</si>
  <si>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</si>
  <si>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</si>
  <si>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</si>
  <si>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</si>
  <si>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</si>
  <si>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</si>
  <si>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</si>
  <si>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</si>
  <si>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</si>
  <si>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</si>
  <si>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</si>
  <si>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</si>
  <si>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</si>
  <si>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</si>
  <si>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</si>
  <si>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</si>
  <si>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</si>
  <si>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</si>
  <si>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</si>
  <si>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</si>
  <si>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</si>
  <si>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</si>
  <si>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</si>
  <si>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</si>
  <si>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</si>
  <si>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</si>
  <si>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</si>
  <si>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</si>
  <si>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</si>
  <si>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</si>
  <si>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</si>
  <si>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</si>
  <si>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</si>
  <si>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</si>
  <si>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</si>
  <si>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</si>
  <si>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</si>
  <si>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</si>
  <si>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</si>
  <si>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</si>
  <si>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</si>
  <si>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</si>
  <si>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</si>
  <si>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</si>
  <si>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</si>
  <si>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</si>
  <si>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</si>
  <si>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</si>
  <si>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</si>
  <si>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</si>
  <si>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</si>
  <si>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</si>
  <si>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</si>
  <si>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</si>
  <si>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</si>
  <si>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</si>
  <si>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</si>
  <si>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</si>
  <si>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</si>
  <si>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</si>
  <si>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</si>
  <si>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</si>
  <si>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</si>
  <si>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</si>
  <si>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</si>
  <si>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</si>
  <si>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</si>
  <si>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</si>
  <si>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</si>
  <si>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</si>
  <si>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</si>
  <si>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</si>
  <si>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</si>
  <si>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</si>
  <si>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</si>
  <si>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</si>
  <si>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</si>
  <si>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</si>
  <si>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</si>
  <si>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</si>
  <si>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</si>
  <si>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</si>
  <si>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</si>
  <si>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</si>
  <si>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</si>
  <si>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</si>
  <si>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</si>
  <si>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</si>
  <si>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</si>
  <si>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</si>
  <si>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</si>
  <si>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</si>
  <si>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</si>
  <si>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</si>
  <si>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</si>
  <si>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</si>
  <si>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</si>
  <si>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</si>
  <si>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</si>
  <si>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</si>
  <si>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</si>
  <si>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</si>
  <si>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</si>
  <si>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</si>
  <si>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</si>
  <si>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</si>
  <si>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</si>
  <si>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</si>
  <si>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</si>
  <si>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</si>
  <si>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</si>
  <si>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</si>
  <si>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</si>
  <si>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</si>
  <si>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</si>
  <si>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</si>
  <si>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</si>
  <si>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</si>
  <si>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</si>
  <si>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</si>
  <si>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</si>
  <si>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</si>
  <si>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</si>
  <si>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</si>
  <si>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</si>
  <si>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</si>
  <si>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</si>
  <si>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</si>
  <si>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</si>
  <si>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</si>
  <si>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</si>
  <si>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</si>
  <si>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</si>
  <si>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</si>
  <si>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</si>
  <si>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</si>
  <si>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</si>
  <si>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</si>
  <si>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</si>
  <si>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</si>
  <si>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</si>
  <si>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</si>
  <si>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</si>
  <si>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</si>
  <si>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</si>
  <si>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</si>
  <si>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</si>
  <si>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</si>
  <si>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</si>
  <si>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</si>
  <si>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</si>
  <si>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</si>
  <si>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</si>
  <si>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</si>
  <si>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</si>
  <si>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</si>
  <si>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</si>
  <si>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</si>
  <si>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</si>
  <si>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</si>
  <si>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</si>
  <si>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</si>
  <si>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</si>
  <si>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</si>
  <si>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</si>
  <si>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</si>
  <si>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</si>
  <si>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</si>
  <si>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</si>
  <si>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</si>
  <si>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</si>
  <si>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</si>
  <si>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</si>
  <si>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</si>
  <si>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</si>
  <si>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</si>
  <si>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</si>
  <si>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</si>
  <si>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</si>
  <si>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</si>
  <si>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</si>
  <si>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</si>
  <si>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</si>
  <si>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</si>
  <si>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</si>
  <si>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</si>
  <si>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</si>
  <si>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</si>
  <si>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</si>
  <si>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</si>
  <si>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</si>
  <si>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</si>
  <si>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</si>
  <si>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</si>
  <si>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</si>
  <si>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</si>
  <si>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</si>
  <si>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</si>
  <si>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</si>
  <si>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</si>
  <si>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</si>
  <si>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</si>
  <si>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</si>
  <si>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</si>
  <si>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</si>
  <si>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</si>
  <si>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</si>
  <si>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</si>
  <si>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</si>
  <si>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</si>
  <si>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</si>
  <si>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</si>
  <si>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</si>
  <si>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</si>
  <si>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</si>
  <si>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</si>
  <si>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</si>
  <si>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</si>
  <si>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</si>
  <si>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</si>
  <si>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</si>
  <si>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</si>
  <si>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</si>
  <si>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</si>
  <si>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</si>
  <si>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</si>
  <si>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</si>
  <si>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</si>
  <si>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</si>
  <si>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</si>
  <si>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</si>
  <si>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</si>
  <si>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</si>
  <si>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</si>
  <si>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</si>
  <si>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</si>
  <si>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</si>
  <si>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</si>
  <si>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</si>
  <si>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</si>
  <si>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</si>
  <si>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</si>
  <si>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</si>
  <si>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</si>
  <si>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</si>
  <si>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</si>
  <si>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</si>
  <si>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</si>
  <si>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</si>
  <si>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</si>
  <si>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</si>
  <si>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</si>
  <si>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</si>
  <si>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</si>
  <si>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</si>
  <si>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</si>
  <si>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</si>
  <si>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</si>
  <si>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</si>
  <si>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</si>
  <si>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</si>
  <si>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</si>
  <si>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</si>
  <si>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</si>
  <si>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</si>
  <si>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</si>
  <si>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</si>
  <si>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</si>
  <si>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</si>
  <si>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</si>
  <si>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</si>
  <si>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</si>
  <si>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</si>
  <si>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</si>
  <si>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</si>
  <si>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</si>
  <si>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</si>
  <si>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</si>
  <si>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</si>
  <si>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</si>
  <si>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</si>
  <si>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</si>
  <si>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</si>
  <si>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</si>
  <si>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</si>
  <si>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</si>
  <si>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</si>
  <si>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</si>
  <si>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</si>
  <si>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</si>
  <si>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</si>
  <si>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</si>
  <si>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</si>
  <si>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</si>
  <si>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</si>
  <si>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</si>
  <si>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</si>
  <si>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</si>
  <si>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</si>
  <si>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</si>
  <si>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</si>
  <si>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</si>
  <si>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</si>
  <si>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</si>
  <si>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</si>
  <si>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</si>
  <si>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</si>
  <si>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</si>
  <si>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</si>
  <si>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</si>
  <si>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</si>
  <si>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</si>
  <si>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</si>
  <si>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</si>
  <si>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</si>
  <si>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</si>
  <si>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</si>
  <si>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</si>
  <si>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</si>
  <si>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</si>
  <si>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</si>
  <si>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</si>
  <si>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</si>
  <si>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</si>
  <si>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</si>
  <si>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</si>
  <si>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</si>
  <si>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</si>
  <si>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</si>
  <si>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</si>
  <si>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</si>
  <si>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</si>
  <si>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</si>
  <si>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</si>
  <si>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</si>
  <si>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</si>
  <si>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</si>
  <si>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</si>
  <si>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</si>
  <si>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</si>
  <si>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</si>
  <si>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</si>
  <si>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</si>
  <si>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</si>
  <si>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</si>
  <si>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</si>
  <si>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</si>
  <si>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</si>
  <si>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</si>
  <si>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</si>
  <si>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</si>
  <si>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</si>
  <si>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</si>
  <si>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</si>
  <si>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</si>
  <si>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</si>
  <si>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</si>
  <si>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</si>
  <si>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</si>
  <si>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</si>
  <si>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</si>
  <si>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</si>
  <si>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</si>
  <si>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</si>
  <si>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</si>
  <si>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</si>
  <si>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</si>
  <si>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</si>
  <si>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</si>
  <si>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</si>
  <si>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</si>
  <si>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</si>
  <si>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</si>
  <si>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</si>
  <si>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</si>
  <si>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</si>
  <si>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</si>
  <si>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</si>
  <si>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</si>
  <si>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</si>
  <si>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</si>
  <si>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</si>
  <si>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</si>
  <si>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</si>
  <si>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</si>
  <si>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</si>
  <si>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</si>
  <si>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</si>
  <si>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</si>
  <si>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</si>
  <si>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</si>
  <si>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</si>
  <si>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</si>
  <si>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</si>
  <si>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</si>
  <si>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</si>
  <si>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</si>
  <si>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</si>
  <si>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</si>
  <si>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</si>
  <si>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</si>
  <si>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</si>
  <si>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</si>
  <si>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</si>
  <si>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</si>
  <si>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</si>
  <si>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</si>
  <si>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</si>
  <si>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</si>
  <si>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</si>
  <si>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</si>
  <si>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</si>
  <si>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</si>
  <si>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</si>
  <si>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</si>
  <si>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</si>
  <si>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</si>
  <si>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</si>
  <si>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</si>
  <si>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</si>
  <si>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</si>
  <si>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</si>
  <si>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</si>
  <si>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</si>
  <si>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</si>
  <si>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</si>
  <si>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</si>
  <si>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</si>
  <si>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</si>
  <si>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</si>
  <si>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</si>
  <si>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</si>
  <si>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</si>
  <si>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</si>
  <si>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</si>
  <si>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</si>
  <si>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</si>
  <si>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</si>
  <si>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</si>
  <si>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</si>
  <si>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</si>
  <si>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</si>
  <si>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</si>
  <si>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</si>
  <si>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</si>
  <si>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</si>
  <si>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</si>
  <si>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</si>
  <si>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</si>
  <si>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</si>
  <si>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</si>
  <si>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</si>
  <si>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</si>
  <si>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</si>
  <si>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</si>
  <si>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</si>
  <si>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</si>
  <si>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</si>
  <si>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</si>
  <si>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</si>
  <si>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</si>
  <si>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</si>
  <si>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</si>
  <si>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</si>
  <si>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</si>
  <si>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</si>
  <si>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</si>
  <si>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</si>
  <si>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</si>
  <si>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</si>
  <si>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</si>
  <si>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</si>
  <si>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</si>
  <si>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</si>
  <si>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</si>
  <si>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</si>
  <si>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</si>
  <si>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</si>
  <si>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</si>
  <si>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</si>
  <si>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</si>
  <si>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</si>
  <si>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</si>
  <si>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</si>
  <si>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</si>
  <si>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</si>
  <si>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</si>
  <si>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</si>
  <si>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</si>
  <si>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</si>
  <si>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</si>
  <si>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</si>
  <si>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</si>
  <si>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</si>
  <si>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</si>
  <si>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</si>
  <si>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</si>
  <si>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</si>
  <si>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</si>
  <si>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</si>
  <si>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</si>
  <si>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</si>
  <si>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</si>
  <si>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</si>
  <si>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</si>
  <si>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</si>
  <si>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</si>
  <si>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</si>
  <si>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</si>
  <si>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</si>
  <si>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</si>
  <si>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</si>
  <si>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</si>
  <si>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</si>
  <si>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</si>
  <si>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</si>
  <si>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</si>
  <si>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</si>
  <si>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</si>
  <si>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</si>
  <si>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</si>
  <si>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</si>
  <si>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</si>
  <si>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</si>
  <si>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</si>
  <si>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</si>
  <si>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</si>
  <si>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</si>
  <si>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</si>
  <si>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</si>
  <si>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</si>
  <si>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</si>
  <si>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</si>
  <si>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</si>
  <si>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</si>
  <si>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</si>
  <si>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</si>
  <si>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</si>
  <si>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</si>
  <si>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</si>
  <si>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</si>
  <si>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</si>
  <si>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</si>
  <si>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</si>
  <si>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</si>
  <si>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</si>
  <si>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</si>
  <si>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</si>
  <si>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</si>
  <si>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</si>
  <si>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</si>
  <si>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</si>
  <si>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</si>
  <si>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</si>
  <si>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</si>
  <si>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</si>
  <si>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</si>
  <si>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</si>
  <si>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</si>
  <si>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</si>
  <si>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</si>
  <si>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</si>
  <si>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</si>
  <si>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</si>
  <si>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</si>
  <si>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</si>
  <si>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</si>
  <si>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</si>
  <si>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</si>
  <si>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</si>
  <si>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</si>
  <si>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</si>
  <si>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</si>
  <si>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</si>
  <si>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</si>
  <si>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</si>
  <si>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</si>
  <si>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</si>
  <si>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</si>
  <si>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</si>
  <si>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</si>
  <si>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</si>
  <si>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</si>
  <si>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</si>
  <si>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</si>
  <si>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</si>
  <si>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</si>
  <si>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</si>
  <si>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</si>
  <si>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</si>
  <si>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</si>
  <si>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</si>
  <si>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</si>
  <si>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</si>
  <si>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</si>
  <si>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</si>
  <si>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</si>
  <si>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</si>
  <si>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</si>
  <si>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</si>
  <si>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</si>
  <si>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</si>
  <si>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</si>
  <si>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</si>
  <si>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</si>
  <si>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</si>
  <si>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</si>
  <si>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</si>
  <si>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</si>
  <si>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</si>
  <si>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</si>
  <si>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</si>
  <si>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</si>
  <si>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</si>
  <si>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</si>
  <si>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</si>
  <si>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</si>
  <si>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</si>
  <si>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</si>
  <si>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</si>
  <si>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</si>
  <si>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</si>
  <si>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</si>
  <si>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</si>
  <si>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</si>
  <si>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</si>
  <si>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</si>
  <si>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</si>
  <si>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</si>
  <si>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</si>
  <si>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</si>
  <si>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</si>
  <si>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</si>
  <si>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</si>
  <si>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</si>
  <si>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</si>
  <si>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</si>
  <si>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</si>
  <si>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</si>
  <si>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</si>
  <si>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</si>
  <si>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</si>
  <si>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</si>
  <si>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</si>
  <si>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</si>
  <si>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</si>
  <si>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</si>
  <si>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</si>
  <si>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</si>
  <si>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</si>
  <si>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</si>
  <si>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</si>
  <si>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</si>
  <si>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</si>
  <si>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</si>
  <si>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</si>
  <si>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</si>
  <si>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</si>
  <si>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</si>
  <si>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</si>
  <si>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</si>
  <si>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</si>
  <si>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</si>
  <si>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</si>
  <si>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</si>
  <si>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</si>
  <si>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</si>
  <si>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</si>
  <si>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</si>
  <si>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</si>
  <si>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</si>
  <si>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</si>
  <si>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</si>
  <si>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</si>
  <si>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</si>
  <si>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</si>
  <si>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</si>
  <si>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</si>
  <si>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</si>
  <si>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</si>
  <si>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</si>
  <si>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</si>
  <si>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</si>
  <si>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</si>
  <si>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</si>
  <si>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</si>
  <si>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</si>
  <si>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</si>
  <si>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</si>
  <si>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</si>
  <si>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</si>
  <si>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</si>
  <si>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</si>
  <si>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</si>
  <si>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</si>
  <si>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</si>
  <si>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</si>
  <si>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</si>
  <si>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</si>
  <si>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</si>
  <si>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</si>
  <si>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</si>
  <si>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</si>
  <si>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</si>
  <si>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</si>
  <si>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</si>
  <si>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</si>
  <si>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</si>
  <si>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</si>
  <si>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</si>
  <si>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</si>
  <si>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</si>
  <si>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</si>
  <si>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</si>
  <si>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</si>
  <si>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</si>
  <si>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</si>
  <si>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</si>
  <si>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</si>
  <si>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</si>
  <si>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</si>
  <si>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</si>
  <si>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</si>
  <si>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</si>
  <si>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</si>
  <si>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</si>
  <si>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</si>
  <si>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</si>
  <si>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</si>
  <si>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</si>
  <si>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</si>
  <si>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</si>
  <si>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</si>
  <si>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</si>
  <si>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</si>
  <si>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</si>
  <si>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</si>
  <si>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</si>
  <si>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</si>
  <si>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</si>
  <si>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</si>
  <si>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</si>
  <si>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</si>
  <si>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</si>
  <si>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</si>
  <si>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</si>
  <si>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</si>
  <si>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</si>
  <si>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</si>
  <si>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</si>
  <si>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</si>
  <si>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</si>
  <si>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</si>
  <si>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</si>
  <si>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</si>
  <si>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</si>
  <si>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</si>
  <si>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</si>
  <si>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</si>
  <si>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</si>
  <si>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</si>
  <si>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</si>
  <si>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</si>
  <si>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</si>
  <si>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</si>
  <si>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</si>
  <si>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</si>
  <si>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</si>
  <si>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</si>
  <si>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</si>
  <si>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</si>
  <si>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</si>
  <si>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</si>
  <si>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</si>
  <si>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</si>
  <si>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</si>
  <si>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</si>
  <si>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</si>
  <si>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</si>
  <si>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</si>
  <si>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</si>
  <si>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</si>
  <si>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</si>
  <si>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</si>
  <si>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</si>
  <si>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</si>
  <si>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</si>
  <si>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</si>
  <si>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</si>
  <si>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</si>
  <si>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</si>
  <si>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</si>
  <si>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</si>
  <si>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</si>
  <si>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</si>
  <si>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</si>
  <si>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</si>
  <si>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</si>
  <si>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</si>
  <si>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</si>
  <si>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</si>
  <si>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</si>
  <si>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</si>
  <si>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</si>
  <si>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</si>
  <si>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</si>
  <si>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</si>
  <si>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</si>
  <si>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</si>
  <si>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</si>
  <si>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</si>
  <si>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</si>
  <si>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</si>
  <si>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</si>
  <si>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</si>
  <si>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</si>
  <si>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</si>
  <si>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</si>
  <si>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</si>
  <si>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</si>
  <si>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</si>
  <si>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</si>
  <si>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</si>
  <si>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</si>
  <si>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</si>
  <si>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</si>
  <si>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</si>
  <si>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</si>
  <si>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</si>
  <si>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</si>
  <si>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</si>
  <si>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</si>
  <si>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</si>
  <si>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</si>
  <si>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</si>
  <si>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</si>
  <si>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</si>
  <si>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</si>
  <si>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</si>
  <si>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</si>
  <si>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</si>
  <si>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</si>
  <si>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</si>
  <si>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</si>
  <si>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</si>
  <si>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</si>
  <si>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</si>
  <si>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</si>
  <si>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</si>
  <si>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</si>
  <si>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</si>
  <si>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</si>
  <si>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</si>
  <si>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</si>
  <si>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</si>
  <si>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</si>
  <si>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</si>
  <si>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</si>
  <si>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</si>
  <si>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</si>
  <si>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</si>
  <si>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</si>
  <si>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</si>
  <si>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</si>
  <si>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</si>
  <si>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</si>
  <si>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</si>
  <si>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</si>
  <si>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</si>
  <si>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</si>
  <si>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</si>
  <si>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</si>
  <si>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</si>
  <si>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</si>
  <si>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</si>
  <si>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</si>
  <si>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</si>
  <si>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</si>
  <si>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</si>
  <si>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</si>
  <si>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</si>
  <si>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</si>
  <si>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</si>
  <si>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</si>
  <si>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</si>
  <si>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</si>
  <si>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</si>
  <si>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</si>
  <si>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</si>
  <si>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</si>
  <si>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</si>
  <si>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</si>
  <si>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</si>
  <si>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</si>
  <si>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</si>
  <si>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</si>
  <si>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</si>
  <si>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</si>
  <si>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</si>
  <si>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</si>
  <si>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</si>
  <si>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</si>
  <si>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</si>
  <si>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</si>
  <si>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</si>
  <si>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</si>
  <si>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</si>
  <si>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</si>
  <si>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</si>
  <si>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</si>
  <si>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</si>
  <si>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</si>
  <si>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</si>
  <si>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</si>
  <si>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</si>
  <si>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</si>
  <si>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</si>
  <si>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</si>
  <si>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</si>
  <si>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</si>
  <si>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</si>
  <si>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</si>
  <si>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</si>
  <si>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</si>
  <si>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</si>
  <si>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</si>
  <si>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</si>
  <si>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</si>
  <si>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</si>
  <si>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</si>
  <si>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</si>
  <si>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</si>
  <si>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</si>
  <si>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</si>
  <si>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</si>
  <si>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</si>
  <si>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</si>
  <si>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</si>
  <si>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</si>
  <si>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</si>
  <si>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</si>
  <si>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</si>
  <si>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</si>
  <si>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</si>
  <si>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</si>
  <si>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</si>
  <si>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</si>
  <si>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</si>
  <si>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</si>
  <si>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</si>
  <si>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</si>
  <si>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</si>
  <si>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</si>
  <si>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</si>
  <si>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</si>
  <si>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</si>
  <si>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</si>
  <si>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</si>
  <si>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</si>
  <si>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</si>
  <si>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</si>
  <si>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</si>
  <si>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</si>
  <si>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</si>
  <si>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</si>
  <si>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</si>
  <si>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</si>
  <si>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</si>
  <si>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</si>
  <si>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</si>
  <si>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</si>
  <si>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</si>
  <si>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</si>
  <si>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</si>
  <si>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</si>
  <si>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</si>
  <si>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</si>
  <si>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</si>
  <si>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</si>
  <si>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</si>
  <si>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</si>
  <si>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</si>
  <si>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</si>
  <si>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</si>
  <si>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</si>
  <si>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</si>
  <si>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</si>
  <si>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</si>
  <si>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</si>
  <si>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</si>
  <si>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</si>
  <si>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</si>
  <si>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</si>
  <si>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</si>
  <si>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</si>
  <si>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</si>
  <si>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</si>
  <si>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</si>
  <si>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</si>
  <si>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</si>
  <si>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</si>
  <si>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</si>
  <si>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</si>
  <si>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</si>
  <si>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</si>
  <si>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</si>
  <si>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</si>
  <si>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</si>
  <si>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</si>
  <si>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</si>
  <si>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</si>
  <si>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</si>
  <si>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</si>
  <si>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</si>
  <si>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</si>
  <si>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</si>
  <si>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</si>
  <si>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</si>
  <si>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</si>
  <si>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</si>
  <si>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</si>
  <si>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</si>
  <si>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</si>
  <si>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</si>
  <si>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</si>
  <si>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</si>
  <si>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</si>
  <si>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</si>
  <si>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</si>
  <si>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</si>
  <si>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</si>
  <si>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</si>
  <si>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</si>
  <si>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</si>
  <si>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</si>
  <si>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</si>
  <si>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</si>
  <si>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</si>
  <si>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</si>
  <si>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</si>
  <si>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</si>
  <si>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</si>
  <si>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</si>
  <si>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</si>
  <si>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</si>
  <si>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</si>
  <si>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</si>
  <si>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</si>
  <si>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</si>
  <si>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</si>
  <si>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</si>
  <si>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</si>
  <si>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</si>
  <si>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</si>
  <si>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</si>
  <si>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</si>
  <si>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</si>
  <si>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</si>
  <si>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</si>
  <si>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</si>
  <si>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</si>
  <si>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</si>
  <si>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</si>
  <si>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</si>
  <si>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</si>
  <si>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</si>
  <si>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</si>
  <si>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</si>
  <si>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</si>
  <si>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</si>
  <si>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</si>
  <si>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</si>
  <si>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</si>
  <si>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</si>
  <si>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</si>
  <si>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</si>
  <si>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</si>
  <si>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</si>
  <si>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</si>
  <si>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</si>
  <si>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</si>
  <si>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</si>
  <si>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</si>
  <si>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</si>
  <si>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</si>
  <si>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</si>
  <si>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</si>
  <si>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</si>
  <si>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</si>
  <si>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</si>
  <si>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</si>
  <si>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</si>
  <si>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</si>
  <si>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</si>
  <si>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</si>
  <si>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</si>
  <si>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</si>
  <si>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</si>
  <si>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</si>
  <si>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</si>
  <si>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</si>
  <si>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</si>
  <si>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</si>
  <si>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</si>
  <si>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</si>
  <si>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</si>
  <si>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</si>
  <si>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</si>
  <si>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</si>
  <si>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</si>
  <si>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</si>
  <si>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</si>
  <si>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</si>
  <si>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</si>
  <si>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</si>
  <si>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</si>
  <si>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</si>
  <si>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</si>
  <si>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</si>
  <si>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</si>
  <si>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</si>
  <si>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</si>
  <si>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</si>
  <si>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</si>
  <si>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</si>
  <si>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</si>
  <si>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</si>
  <si>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</si>
  <si>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</si>
  <si>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</si>
  <si>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</si>
  <si>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</si>
  <si>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</si>
  <si>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</si>
  <si>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</si>
  <si>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</si>
  <si>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</si>
  <si>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</si>
  <si>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</si>
  <si>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</si>
  <si>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</si>
  <si>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</si>
  <si>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</si>
  <si>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</si>
  <si>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</si>
  <si>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</si>
  <si>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</si>
  <si>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</si>
  <si>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</si>
  <si>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</si>
  <si>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</si>
  <si>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</si>
  <si>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</si>
  <si>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</si>
  <si>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</si>
  <si>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</si>
  <si>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</si>
  <si>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</si>
  <si>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</si>
  <si>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</si>
  <si>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</si>
  <si>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</si>
  <si>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</si>
  <si>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</si>
  <si>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</si>
  <si>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</si>
  <si>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</si>
  <si>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</si>
  <si>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</si>
  <si>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</si>
  <si>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</si>
  <si>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</si>
  <si>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</si>
  <si>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</si>
  <si>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</si>
  <si>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</si>
  <si>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</si>
  <si>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</si>
  <si>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</si>
  <si>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</si>
  <si>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</si>
  <si>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</si>
  <si>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</si>
  <si>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</si>
  <si>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</si>
  <si>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</si>
  <si>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</si>
  <si>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</si>
  <si>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</si>
  <si>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</si>
  <si>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</si>
  <si>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</si>
  <si>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</si>
  <si>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</si>
  <si>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</si>
  <si>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</si>
  <si>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</si>
  <si>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</si>
  <si>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</si>
  <si>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</si>
  <si>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</si>
  <si>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</si>
  <si>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</si>
  <si>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</si>
  <si>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</si>
  <si>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</si>
  <si>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</si>
  <si>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</si>
  <si>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</si>
  <si>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</si>
  <si>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</si>
  <si>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</si>
  <si>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</si>
  <si>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</si>
  <si>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</si>
  <si>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</si>
  <si>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</si>
  <si>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</si>
  <si>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</si>
  <si>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</si>
  <si>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</si>
  <si>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</si>
  <si>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</si>
  <si>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</si>
  <si>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</si>
  <si>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</si>
  <si>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</si>
  <si>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</si>
  <si>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</si>
  <si>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</si>
  <si>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</si>
  <si>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</si>
  <si>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</si>
  <si>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</si>
  <si>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</si>
  <si>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</si>
  <si>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</si>
  <si>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</si>
  <si>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</si>
  <si>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</si>
  <si>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</si>
  <si>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</si>
  <si>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</si>
  <si>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</si>
  <si>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</si>
  <si>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</si>
  <si>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</si>
  <si>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</si>
  <si>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</si>
  <si>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</si>
  <si>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</si>
  <si>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</si>
  <si>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</si>
  <si>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</si>
  <si>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</si>
  <si>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</si>
  <si>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</si>
  <si>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</si>
  <si>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</si>
  <si>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</si>
  <si>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</si>
  <si>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</si>
  <si>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</si>
  <si>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</si>
  <si>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</si>
  <si>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</si>
  <si>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</si>
  <si>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</si>
  <si>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</si>
  <si>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</si>
  <si>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</si>
  <si>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</si>
  <si>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</si>
  <si>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</si>
  <si>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</si>
  <si>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</si>
  <si>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</si>
  <si>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</si>
  <si>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</si>
  <si>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</si>
  <si>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</si>
  <si>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</si>
  <si>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</si>
  <si>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</si>
  <si>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</si>
  <si>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</si>
  <si>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</si>
  <si>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</si>
  <si>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</si>
  <si>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</si>
  <si>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</si>
  <si>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</si>
  <si>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</si>
  <si>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</si>
  <si>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</si>
  <si>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</si>
  <si>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</si>
  <si>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</si>
  <si>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</si>
  <si>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</si>
  <si>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</si>
  <si>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</si>
  <si>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</si>
  <si>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</si>
  <si>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</si>
  <si>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</si>
  <si>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</si>
  <si>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</si>
  <si>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</si>
  <si>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</si>
  <si>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</si>
  <si>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</si>
  <si>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</si>
  <si>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</si>
  <si>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</si>
  <si>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</si>
  <si>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</si>
  <si>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</si>
  <si>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</si>
  <si>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</si>
  <si>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</si>
  <si>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</si>
  <si>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</si>
  <si>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</si>
  <si>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</si>
  <si>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</si>
  <si>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</si>
  <si>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</si>
  <si>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</si>
  <si>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</si>
  <si>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</si>
  <si>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</si>
  <si>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</si>
  <si>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</si>
  <si>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</si>
  <si>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</si>
  <si>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</si>
  <si>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</si>
  <si>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</si>
  <si>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</si>
  <si>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</si>
  <si>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</si>
  <si>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</si>
  <si>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</si>
  <si>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</si>
  <si>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</si>
  <si>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</si>
  <si>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</si>
  <si>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</si>
  <si>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</si>
  <si>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</si>
  <si>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</si>
  <si>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</si>
  <si>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</si>
  <si>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</si>
  <si>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</si>
  <si>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</si>
  <si>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</si>
  <si>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</si>
  <si>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</si>
  <si>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</si>
  <si>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</si>
  <si>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</si>
  <si>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</si>
  <si>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</si>
  <si>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</si>
  <si>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</si>
  <si>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</si>
  <si>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</si>
  <si>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</si>
  <si>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</si>
  <si>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</si>
  <si>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</si>
  <si>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</si>
  <si>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</si>
  <si>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</si>
  <si>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</si>
  <si>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</si>
  <si>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</si>
  <si>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</si>
  <si>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</si>
  <si>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</si>
  <si>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</si>
  <si>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</si>
  <si>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</si>
  <si>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</si>
  <si>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</si>
  <si>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</si>
  <si>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</si>
  <si>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</si>
  <si>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</si>
  <si>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</si>
  <si>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</si>
  <si>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</si>
  <si>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</si>
  <si>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</si>
  <si>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</si>
  <si>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</si>
  <si>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</si>
  <si>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</si>
  <si>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</si>
  <si>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</si>
  <si>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</si>
  <si>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</si>
  <si>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</si>
  <si>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</si>
  <si>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</si>
  <si>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</si>
  <si>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</si>
  <si>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</si>
  <si>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</si>
  <si>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</si>
  <si>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</si>
  <si>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</si>
  <si>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</si>
  <si>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</si>
  <si>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</si>
  <si>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</si>
  <si>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</si>
  <si>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</si>
  <si>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</si>
  <si>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</si>
  <si>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</si>
  <si>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</si>
  <si>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</si>
  <si>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</si>
  <si>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</si>
  <si>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</si>
  <si>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</si>
  <si>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</si>
  <si>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</si>
  <si>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</si>
  <si>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</si>
  <si>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</si>
  <si>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</si>
  <si>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</si>
  <si>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</si>
  <si>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</si>
  <si>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</si>
  <si>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</si>
  <si>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</si>
  <si>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</si>
  <si>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</si>
  <si>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</si>
  <si>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</si>
  <si>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</si>
  <si>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</si>
  <si>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</si>
  <si>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</si>
  <si>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</si>
  <si>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</si>
  <si>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</si>
  <si>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</si>
  <si>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</si>
  <si>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</si>
  <si>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</si>
  <si>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</si>
  <si>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</si>
  <si>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</si>
  <si>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</si>
  <si>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</si>
  <si>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</si>
  <si>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</si>
  <si>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</si>
  <si>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</si>
  <si>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</si>
  <si>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</si>
  <si>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</si>
  <si>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</si>
  <si>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</si>
  <si>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</si>
  <si>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</si>
  <si>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</si>
  <si>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</si>
  <si>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</si>
  <si>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</si>
  <si>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</si>
  <si>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</si>
  <si>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</si>
  <si>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</si>
  <si>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</si>
  <si>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</si>
  <si>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</si>
  <si>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</si>
  <si>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</si>
  <si>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</si>
  <si>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</si>
  <si>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</si>
  <si>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</si>
  <si>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</si>
  <si>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</si>
  <si>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</si>
  <si>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</si>
  <si>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</si>
  <si>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</si>
  <si>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</si>
  <si>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</si>
  <si>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</si>
  <si>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</si>
  <si>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</si>
  <si>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</si>
  <si>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</si>
  <si>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</si>
  <si>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</si>
  <si>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</si>
  <si>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</si>
  <si>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</si>
  <si>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</si>
  <si>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</si>
  <si>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</si>
  <si>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</si>
  <si>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</si>
  <si>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</si>
  <si>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</si>
  <si>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</si>
  <si>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</si>
  <si>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</si>
  <si>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</si>
  <si>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</si>
  <si>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</si>
  <si>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</si>
  <si>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</si>
  <si>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</si>
  <si>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</si>
  <si>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</si>
  <si>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</si>
  <si>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</si>
  <si>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</si>
  <si>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</si>
  <si>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</si>
  <si>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</si>
  <si>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</si>
  <si>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</si>
  <si>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</si>
  <si>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</si>
  <si>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</si>
  <si>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</si>
  <si>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</si>
  <si>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</si>
  <si>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</si>
  <si>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</si>
  <si>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</si>
  <si>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</si>
  <si>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</si>
  <si>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</si>
  <si>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</si>
  <si>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</si>
  <si>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</si>
  <si>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</si>
  <si>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</si>
  <si>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</si>
  <si>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</si>
  <si>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</si>
  <si>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</si>
  <si>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</si>
  <si>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</si>
  <si>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</si>
  <si>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</si>
  <si>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</si>
  <si>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</si>
  <si>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</si>
  <si>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</si>
  <si>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</si>
  <si>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</si>
  <si>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</si>
  <si>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</si>
  <si>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</si>
  <si>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</si>
  <si>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</si>
  <si>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</si>
  <si>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</si>
  <si>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</si>
  <si>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</si>
  <si>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</si>
  <si>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</si>
  <si>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</si>
  <si>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</si>
  <si>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</si>
  <si>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</si>
  <si>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</si>
  <si>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</si>
  <si>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</si>
  <si>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</si>
  <si>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</si>
  <si>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</si>
  <si>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</si>
  <si>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</si>
  <si>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</si>
  <si>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</si>
  <si>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</si>
  <si>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</si>
  <si>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</si>
  <si>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</si>
  <si>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</si>
  <si>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</si>
  <si>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</si>
  <si>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</si>
  <si>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</si>
  <si>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</si>
  <si>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</si>
  <si>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</si>
  <si>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</si>
  <si>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</si>
  <si>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</si>
  <si>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</si>
  <si>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</si>
  <si>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</si>
  <si>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</si>
  <si>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</si>
  <si>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</si>
  <si>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</si>
  <si>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</si>
  <si>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</si>
  <si>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</si>
  <si>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</si>
  <si>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</si>
  <si>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</si>
  <si>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</si>
  <si>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</si>
  <si>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</si>
  <si>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</si>
  <si>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</si>
  <si>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</si>
  <si>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</si>
  <si>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</si>
  <si>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</si>
  <si>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</si>
  <si>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</si>
  <si>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</si>
  <si>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</si>
  <si>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</si>
  <si>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</si>
  <si>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</si>
  <si>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</si>
  <si>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</si>
  <si>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</si>
  <si>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</si>
  <si>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</si>
  <si>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</si>
  <si>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</si>
  <si>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</si>
  <si>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</si>
  <si>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</si>
  <si>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</si>
  <si>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</si>
  <si>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</si>
  <si>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</si>
  <si>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</si>
  <si>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</si>
  <si>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</si>
  <si>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</si>
  <si>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</si>
  <si>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</si>
  <si>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</si>
  <si>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</si>
  <si>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</si>
  <si>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</si>
  <si>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</si>
  <si>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</si>
  <si>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</si>
  <si>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</si>
  <si>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</si>
  <si>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</si>
  <si>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</si>
  <si>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</si>
  <si>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</si>
  <si>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</si>
  <si>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</si>
  <si>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</si>
  <si>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</si>
  <si>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</si>
  <si>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</si>
  <si>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</si>
  <si>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</si>
  <si>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</si>
  <si>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</si>
  <si>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</si>
  <si>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</si>
  <si>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</si>
  <si>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</si>
  <si>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</si>
  <si>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</si>
  <si>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</si>
  <si>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</si>
  <si>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</si>
  <si>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</si>
  <si>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</si>
  <si>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</si>
  <si>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</si>
  <si>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</si>
  <si>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</si>
  <si>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</si>
  <si>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</si>
  <si>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</si>
  <si>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</si>
  <si>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</si>
  <si>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</si>
  <si>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</si>
  <si>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</si>
  <si>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</si>
  <si>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</si>
  <si>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</si>
  <si>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</si>
  <si>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</si>
  <si>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</si>
  <si>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</si>
  <si>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</si>
  <si>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</si>
  <si>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</si>
  <si>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</si>
  <si>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</si>
  <si>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</si>
  <si>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</si>
  <si>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</si>
  <si>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</si>
  <si>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</si>
  <si>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</si>
  <si>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</si>
  <si>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</si>
  <si>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</si>
  <si>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</si>
  <si>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</si>
  <si>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</si>
  <si>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</si>
  <si>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</si>
  <si>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</si>
  <si>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</si>
  <si>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</si>
  <si>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</si>
  <si>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</si>
  <si>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</si>
  <si>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</si>
  <si>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</si>
  <si>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</si>
  <si>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</si>
  <si>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</si>
  <si>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</si>
  <si>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</si>
  <si>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</si>
  <si>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</si>
  <si>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</si>
  <si>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</si>
  <si>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</si>
  <si>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</si>
  <si>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</si>
  <si>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</si>
  <si>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</si>
  <si>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</si>
  <si>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</si>
  <si>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</si>
  <si>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</si>
  <si>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</si>
  <si>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</si>
  <si>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</si>
  <si>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</si>
  <si>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</si>
  <si>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</si>
  <si>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</si>
  <si>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</si>
  <si>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</si>
  <si>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</si>
  <si>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</si>
  <si>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</si>
  <si>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</si>
  <si>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</si>
  <si>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</si>
  <si>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</si>
  <si>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</si>
  <si>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</si>
  <si>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</si>
  <si>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</si>
  <si>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</si>
  <si>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</si>
  <si>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</si>
  <si>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</si>
  <si>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</si>
  <si>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</si>
  <si>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</si>
  <si>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</si>
  <si>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</si>
  <si>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</si>
  <si>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</si>
  <si>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</si>
  <si>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</si>
  <si>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</si>
  <si>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</si>
  <si>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</si>
  <si>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</si>
  <si>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</si>
  <si>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</si>
  <si>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</si>
  <si>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</si>
  <si>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</si>
  <si>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</si>
  <si>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</si>
  <si>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</si>
  <si>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</si>
  <si>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</si>
  <si>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</si>
  <si>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</si>
  <si>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</si>
  <si>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</si>
  <si>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</si>
  <si>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</si>
  <si>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</si>
  <si>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</si>
  <si>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</si>
  <si>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</si>
  <si>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</si>
  <si>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</si>
  <si>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</si>
  <si>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</si>
  <si>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</si>
  <si>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</si>
  <si>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</si>
  <si>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</si>
  <si>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</si>
  <si>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</si>
  <si>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</si>
  <si>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</si>
  <si>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</si>
  <si>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</si>
  <si>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</si>
  <si>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</si>
  <si>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</si>
  <si>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</si>
  <si>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</si>
  <si>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</si>
  <si>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</si>
  <si>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</si>
  <si>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</si>
  <si>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</si>
  <si>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</si>
  <si>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</si>
  <si>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</si>
  <si>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</si>
  <si>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</si>
  <si>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</si>
  <si>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</si>
  <si>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</si>
  <si>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</si>
  <si>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</si>
  <si>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</si>
  <si>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</si>
  <si>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</si>
  <si>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</si>
  <si>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</si>
  <si>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</si>
  <si>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</si>
  <si>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</si>
  <si>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</si>
  <si>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</si>
  <si>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</si>
  <si>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</si>
  <si>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</si>
  <si>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</si>
  <si>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</si>
  <si>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</si>
  <si>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</si>
  <si>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</si>
  <si>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</si>
  <si>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</si>
  <si>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</si>
  <si>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</si>
  <si>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</si>
  <si>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</si>
  <si>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</si>
  <si>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</si>
  <si>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</si>
  <si>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</si>
  <si>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</si>
  <si>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</si>
  <si>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</si>
  <si>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</si>
  <si>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</si>
  <si>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</si>
  <si>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</si>
  <si>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</si>
  <si>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</si>
  <si>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</si>
  <si>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</si>
  <si>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</si>
  <si>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</si>
  <si>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</si>
  <si>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</si>
  <si>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</si>
  <si>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</si>
  <si>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</si>
  <si>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</si>
  <si>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</si>
  <si>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</si>
  <si>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</si>
  <si>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</si>
  <si>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</si>
  <si>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</si>
  <si>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</si>
  <si>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</si>
  <si>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</si>
  <si>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</si>
  <si>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</si>
  <si>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</si>
  <si>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</si>
  <si>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</si>
  <si>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</si>
  <si>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</si>
  <si>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</si>
  <si>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</si>
  <si>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</si>
  <si>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</si>
  <si>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</si>
  <si>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</si>
  <si>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</si>
  <si>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</si>
  <si>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</si>
  <si>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</si>
  <si>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</si>
  <si>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</si>
  <si>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</si>
  <si>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</si>
  <si>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</si>
  <si>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</si>
  <si>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</si>
  <si>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</si>
  <si>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</si>
  <si>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</si>
  <si>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</si>
  <si>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</si>
  <si>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</si>
  <si>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</si>
  <si>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</si>
  <si>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</si>
  <si>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</si>
  <si>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</si>
  <si>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</si>
  <si>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</si>
  <si>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</si>
  <si>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</si>
  <si>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</si>
  <si>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</si>
  <si>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</si>
  <si>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</si>
  <si>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</si>
  <si>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</si>
  <si>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</si>
  <si>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</si>
  <si>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</si>
  <si>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</si>
  <si>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</si>
  <si>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</si>
  <si>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</si>
  <si>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</si>
  <si>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</si>
  <si>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</si>
  <si>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</si>
  <si>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</si>
  <si>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</si>
  <si>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</si>
  <si>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</si>
  <si>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</si>
  <si>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</si>
  <si>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</si>
  <si>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</si>
  <si>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</si>
  <si>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</si>
  <si>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</si>
  <si>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</si>
  <si>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</si>
  <si>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</si>
  <si>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</si>
  <si>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</si>
  <si>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</si>
  <si>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</si>
  <si>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</si>
  <si>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</si>
  <si>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</si>
  <si>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</si>
  <si>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</si>
  <si>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</si>
  <si>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</si>
  <si>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</si>
  <si>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</si>
  <si>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</si>
  <si>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</si>
  <si>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</si>
  <si>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</si>
  <si>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</si>
  <si>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</si>
  <si>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</si>
  <si>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</si>
  <si>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</si>
  <si>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</si>
  <si>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</si>
  <si>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</si>
  <si>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</si>
  <si>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</si>
  <si>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</si>
  <si>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</si>
  <si>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</si>
  <si>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</si>
  <si>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</si>
  <si>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</si>
  <si>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</si>
  <si>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</si>
  <si>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</si>
  <si>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</si>
  <si>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</si>
  <si>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</si>
  <si>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</si>
  <si>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</si>
  <si>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</si>
  <si>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</si>
  <si>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</si>
  <si>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</si>
  <si>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</si>
  <si>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</si>
  <si>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</si>
  <si>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</si>
  <si>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</si>
  <si>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</si>
  <si>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</si>
  <si>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</si>
  <si>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</si>
  <si>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</si>
  <si>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</si>
  <si>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</si>
  <si>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</si>
  <si>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</si>
  <si>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</si>
  <si>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</si>
  <si>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</si>
  <si>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</si>
  <si>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</si>
  <si>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</si>
  <si>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</si>
  <si>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</si>
  <si>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</si>
  <si>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</si>
  <si>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</si>
  <si>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</si>
  <si>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</si>
  <si>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</si>
  <si>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</si>
  <si>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</si>
  <si>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</si>
  <si>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</si>
  <si>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</si>
  <si>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</si>
  <si>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</si>
  <si>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</si>
  <si>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</si>
  <si>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</si>
  <si>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</si>
  <si>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</si>
  <si>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</si>
  <si>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</si>
  <si>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</si>
  <si>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</si>
  <si>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</si>
  <si>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</si>
  <si>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</si>
  <si>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</si>
  <si>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</si>
  <si>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</si>
  <si>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</si>
  <si>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</si>
  <si>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</si>
  <si>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</si>
  <si>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</si>
  <si>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</si>
  <si>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</si>
  <si>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</si>
  <si>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</si>
  <si>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</si>
  <si>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</si>
  <si>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</si>
  <si>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</si>
  <si>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</si>
  <si>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</si>
  <si>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</si>
  <si>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</si>
  <si>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</si>
  <si>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</si>
  <si>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</si>
  <si>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</si>
  <si>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</si>
  <si>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</si>
  <si>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</si>
  <si>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</si>
  <si>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</si>
  <si>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</si>
  <si>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</si>
  <si>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</si>
  <si>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</si>
  <si>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</si>
  <si>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</si>
  <si>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</si>
  <si>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</si>
  <si>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</si>
  <si>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</si>
  <si>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</si>
  <si>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</si>
  <si>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</si>
  <si>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</si>
  <si>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</si>
  <si>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</si>
  <si>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</si>
  <si>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</si>
  <si>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</si>
  <si>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</si>
  <si>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</si>
  <si>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</si>
  <si>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</si>
  <si>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</si>
  <si>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</si>
  <si>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</si>
  <si>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</si>
  <si>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</si>
  <si>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</si>
  <si>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</si>
  <si>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</si>
  <si>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</si>
  <si>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</si>
  <si>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</si>
  <si>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</si>
  <si>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</si>
  <si>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</si>
  <si>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</si>
  <si>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</si>
  <si>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</si>
  <si>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</si>
  <si>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</si>
  <si>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</si>
  <si>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</si>
  <si>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</si>
  <si>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</si>
  <si>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</si>
  <si>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</si>
  <si>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</si>
  <si>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</si>
  <si>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</si>
  <si>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</si>
  <si>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</si>
  <si>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</si>
  <si>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</si>
  <si>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</si>
  <si>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</si>
  <si>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</si>
  <si>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</si>
  <si>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</si>
  <si>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</si>
  <si>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</si>
  <si>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</si>
  <si>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</si>
  <si>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</si>
  <si>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</si>
  <si>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</si>
  <si>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</si>
  <si>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</si>
  <si>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</si>
  <si>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</si>
  <si>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</si>
  <si>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</si>
  <si>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</si>
  <si>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</si>
  <si>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</si>
  <si>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</si>
  <si>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</si>
  <si>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</si>
  <si>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</si>
  <si>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</si>
  <si>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</si>
  <si>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</si>
  <si>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</si>
  <si>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</si>
  <si>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</si>
  <si>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</si>
  <si>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</si>
  <si>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</si>
  <si>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</si>
  <si>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</si>
  <si>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</si>
  <si>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</si>
  <si>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</si>
  <si>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</si>
  <si>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</si>
  <si>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</si>
  <si>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</si>
  <si>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</si>
  <si>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</si>
  <si>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</si>
  <si>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</si>
  <si>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</si>
  <si>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</si>
  <si>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</si>
  <si>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</si>
  <si>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</si>
  <si>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</si>
  <si>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</si>
  <si>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</si>
  <si>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</si>
  <si>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</si>
  <si>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</si>
  <si>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</si>
  <si>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</si>
  <si>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</si>
  <si>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</si>
  <si>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</si>
  <si>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</si>
  <si>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</si>
  <si>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</si>
  <si>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</si>
  <si>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</si>
  <si>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</si>
  <si>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</si>
  <si>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</si>
  <si>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</si>
  <si>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</si>
  <si>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</si>
  <si>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</si>
  <si>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</si>
  <si>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</si>
  <si>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</si>
  <si>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</si>
  <si>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</si>
  <si>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</si>
  <si>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</si>
  <si>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</si>
  <si>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</si>
  <si>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</si>
  <si>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</si>
  <si>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</si>
  <si>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</si>
  <si>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</si>
  <si>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</si>
  <si>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</si>
  <si>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</si>
  <si>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</si>
  <si>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</si>
  <si>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</si>
  <si>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</si>
  <si>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</si>
  <si>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</si>
  <si>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</si>
  <si>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</si>
  <si>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</si>
  <si>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</si>
  <si>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</si>
  <si>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</si>
  <si>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</si>
  <si>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</si>
  <si>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</si>
  <si>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</si>
  <si>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</si>
  <si>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</si>
  <si>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</si>
  <si>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</si>
  <si>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</si>
  <si>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</si>
  <si>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</si>
  <si>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</si>
  <si>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</si>
  <si>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</si>
  <si>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</si>
  <si>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</si>
  <si>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</si>
  <si>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</si>
  <si>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</si>
  <si>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</si>
  <si>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</si>
  <si>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</si>
  <si>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</si>
  <si>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</si>
  <si>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</si>
  <si>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</si>
  <si>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</si>
  <si>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</si>
  <si>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</si>
  <si>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</si>
  <si>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</si>
  <si>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</si>
  <si>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</si>
  <si>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</si>
  <si>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</si>
  <si>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</si>
  <si>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</si>
  <si>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</si>
  <si>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</si>
  <si>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</si>
  <si>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</si>
  <si>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</si>
  <si>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</si>
  <si>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</si>
  <si>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</si>
  <si>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</si>
  <si>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</si>
  <si>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</si>
  <si>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</si>
  <si>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</si>
  <si>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</si>
  <si>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</si>
  <si>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</si>
  <si>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</si>
  <si>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</si>
  <si>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</si>
  <si>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</si>
  <si>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</si>
  <si>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</si>
  <si>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</si>
  <si>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</si>
  <si>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</si>
  <si>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</si>
  <si>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</si>
  <si>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</si>
  <si>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</si>
  <si>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</si>
  <si>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</si>
  <si>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</si>
  <si>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</si>
  <si>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</si>
  <si>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</si>
  <si>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</si>
  <si>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</si>
  <si>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</si>
  <si>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</si>
  <si>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</si>
  <si>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</si>
  <si>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</si>
  <si>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</si>
  <si>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</si>
  <si>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</si>
  <si>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</si>
  <si>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</si>
  <si>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</si>
  <si>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</si>
  <si>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</si>
  <si>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</si>
  <si>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</si>
  <si>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</si>
  <si>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</si>
  <si>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</si>
  <si>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</si>
  <si>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</si>
  <si>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</si>
  <si>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</si>
  <si>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</si>
  <si>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</si>
  <si>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</si>
  <si>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</si>
  <si>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</si>
  <si>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</si>
  <si>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</si>
  <si>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</si>
  <si>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</si>
  <si>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</si>
  <si>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</si>
  <si>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</si>
  <si>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</si>
  <si>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</si>
  <si>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</si>
  <si>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</si>
  <si>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</si>
  <si>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</si>
  <si>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</si>
  <si>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</si>
  <si>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</si>
  <si>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</si>
  <si>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</si>
  <si>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</si>
  <si>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</si>
  <si>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</si>
  <si>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</si>
  <si>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</si>
  <si>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</si>
  <si>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</si>
  <si>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</si>
  <si>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</si>
  <si>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</si>
  <si>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</si>
  <si>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</si>
  <si>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</si>
  <si>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</si>
  <si>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</si>
  <si>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</si>
  <si>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</si>
  <si>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</si>
  <si>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</si>
  <si>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</si>
  <si>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</si>
  <si>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</si>
  <si>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</si>
  <si>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</si>
  <si>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</si>
  <si>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</si>
  <si>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</si>
  <si>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</si>
  <si>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</si>
  <si>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</si>
  <si>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</si>
  <si>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</si>
  <si>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</si>
  <si>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</si>
  <si>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</si>
  <si>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</si>
  <si>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</si>
  <si>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</si>
  <si>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</si>
  <si>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</si>
  <si>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</si>
  <si>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</si>
  <si>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</si>
  <si>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</si>
  <si>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</si>
  <si>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</si>
  <si>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</si>
  <si>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</si>
  <si>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</si>
  <si>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</si>
  <si>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</si>
  <si>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</si>
  <si>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</si>
  <si>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</si>
  <si>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</si>
  <si>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</si>
  <si>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</si>
  <si>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</si>
  <si>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</si>
  <si>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</si>
  <si>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</si>
  <si>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</si>
  <si>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</si>
  <si>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</si>
  <si>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</si>
  <si>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</si>
  <si>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</si>
  <si>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</si>
  <si>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</si>
  <si>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</si>
  <si>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</si>
  <si>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</si>
  <si>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</si>
  <si>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</si>
  <si>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</si>
  <si>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</si>
  <si>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</si>
  <si>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</si>
  <si>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</si>
  <si>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</si>
  <si>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</si>
  <si>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</si>
  <si>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</si>
  <si>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</si>
  <si>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</si>
  <si>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</si>
  <si>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</si>
  <si>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</si>
  <si>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</si>
  <si>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</si>
  <si>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</si>
  <si>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</si>
  <si>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</si>
  <si>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</si>
  <si>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</si>
  <si>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</si>
  <si>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</si>
  <si>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</si>
  <si>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</si>
  <si>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</si>
  <si>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</si>
  <si>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</si>
  <si>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</si>
  <si>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</si>
  <si>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</si>
  <si>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</si>
  <si>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</si>
  <si>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</si>
  <si>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</si>
  <si>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</si>
  <si>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</si>
  <si>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</si>
  <si>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</si>
  <si>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</si>
  <si>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</si>
  <si>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</si>
  <si>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</si>
  <si>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</si>
  <si>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</si>
  <si>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</si>
  <si>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</si>
  <si>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</si>
  <si>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</si>
  <si>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</si>
  <si>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</si>
  <si>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</si>
  <si>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</si>
  <si>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</si>
  <si>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</si>
  <si>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</si>
  <si>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</si>
  <si>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</si>
  <si>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</si>
  <si>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</si>
  <si>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</si>
  <si>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</si>
  <si>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</si>
  <si>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</si>
  <si>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</si>
  <si>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</si>
  <si>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</si>
  <si>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</si>
  <si>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</si>
  <si>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</si>
  <si>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</si>
  <si>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</si>
  <si>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</si>
  <si>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</si>
  <si>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</si>
  <si>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</si>
  <si>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</si>
  <si>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</si>
  <si>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</si>
  <si>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</si>
  <si>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</si>
  <si>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</si>
  <si>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</si>
  <si>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</si>
  <si>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</si>
  <si>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</si>
  <si>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</si>
  <si>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</si>
  <si>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</si>
  <si>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</si>
  <si>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</si>
  <si>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</si>
  <si>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</si>
  <si>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</si>
  <si>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</si>
  <si>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</si>
  <si>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</si>
  <si>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</si>
  <si>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</si>
  <si>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</si>
  <si>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</si>
  <si>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</si>
  <si>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</si>
  <si>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</si>
  <si>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</si>
  <si>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</si>
  <si>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</si>
  <si>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</si>
  <si>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</si>
  <si>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</si>
  <si>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</si>
  <si>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</si>
  <si>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</si>
  <si>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</si>
  <si>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</si>
  <si>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</si>
  <si>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</si>
  <si>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</si>
  <si>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</si>
  <si>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</si>
  <si>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</si>
  <si>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</si>
  <si>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</si>
  <si>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</si>
  <si>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</si>
  <si>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</si>
  <si>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</si>
  <si>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</si>
  <si>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</si>
  <si>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</si>
  <si>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</si>
  <si>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</si>
  <si>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</si>
  <si>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</si>
  <si>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</si>
  <si>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</si>
  <si>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</si>
  <si>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</si>
  <si>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</si>
  <si>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</si>
  <si>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</si>
  <si>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</si>
  <si>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</si>
  <si>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</si>
  <si>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</si>
  <si>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</si>
  <si>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</si>
  <si>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</si>
  <si>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</si>
  <si>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</si>
  <si>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</si>
  <si>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</si>
  <si>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</si>
  <si>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</si>
  <si>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</si>
  <si>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</si>
  <si>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</si>
  <si>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</si>
  <si>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</si>
  <si>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</si>
  <si>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</si>
  <si>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</si>
  <si>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</si>
  <si>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</si>
  <si>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</si>
  <si>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</si>
  <si>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</si>
  <si>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</si>
  <si>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</si>
  <si>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</si>
  <si>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</si>
  <si>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</si>
  <si>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</si>
  <si>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</si>
  <si>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</si>
  <si>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</si>
  <si>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</si>
  <si>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</si>
  <si>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</si>
  <si>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</si>
  <si>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</si>
  <si>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</si>
  <si>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</si>
  <si>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</si>
  <si>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</si>
  <si>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</si>
  <si>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</si>
  <si>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</si>
  <si>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</si>
  <si>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</si>
  <si>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</si>
  <si>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</si>
  <si>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</si>
  <si>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</si>
  <si>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</si>
  <si>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</si>
  <si>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</si>
  <si>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</si>
  <si>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</si>
  <si>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</si>
  <si>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</si>
  <si>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</si>
  <si>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</si>
  <si>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</si>
  <si>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</si>
  <si>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</si>
  <si>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</si>
  <si>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</si>
  <si>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</si>
  <si>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</si>
  <si>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</si>
  <si>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</si>
  <si>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</si>
  <si>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</si>
  <si>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</si>
  <si>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</si>
  <si>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</si>
  <si>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</si>
  <si>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</si>
  <si>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</si>
  <si>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</si>
  <si>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</si>
  <si>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</si>
  <si>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</si>
  <si>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</si>
  <si>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</si>
  <si>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</si>
  <si>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</si>
  <si>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</si>
  <si>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</si>
  <si>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</si>
  <si>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</si>
  <si>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</si>
  <si>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</si>
  <si>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</si>
  <si>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</si>
  <si>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</si>
  <si>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</si>
  <si>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</si>
  <si>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</si>
  <si>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</si>
  <si>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</si>
  <si>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</si>
  <si>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</si>
  <si>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</si>
  <si>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</si>
  <si>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</si>
  <si>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</si>
  <si>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</si>
  <si>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</si>
  <si>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</si>
  <si>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</si>
  <si>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</si>
  <si>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</si>
  <si>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</si>
  <si>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</si>
  <si>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</si>
  <si>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</si>
  <si>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</si>
  <si>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</si>
  <si>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</si>
  <si>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</si>
  <si>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</si>
  <si>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</si>
  <si>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</si>
  <si>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</si>
  <si>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</si>
  <si>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</si>
  <si>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</si>
  <si>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</si>
  <si>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</si>
  <si>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</si>
  <si>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</si>
  <si>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</si>
  <si>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</si>
  <si>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</si>
  <si>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</si>
  <si>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</si>
  <si>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</si>
  <si>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</si>
  <si>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</si>
  <si>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</si>
  <si>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</si>
  <si>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</si>
  <si>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</si>
  <si>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</si>
  <si>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</si>
  <si>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</si>
  <si>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</si>
  <si>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</si>
  <si>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</si>
  <si>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</si>
  <si>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</si>
  <si>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</si>
  <si>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</si>
  <si>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</si>
  <si>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</si>
  <si>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</si>
  <si>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</si>
  <si>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</si>
  <si>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</si>
  <si>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</si>
  <si>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</si>
  <si>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</si>
  <si>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</si>
  <si>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</si>
  <si>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</si>
  <si>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</si>
  <si>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</si>
  <si>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</si>
  <si>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</si>
  <si>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</si>
  <si>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</si>
  <si>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</si>
  <si>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</si>
  <si>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</si>
  <si>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</si>
  <si>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</si>
  <si>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</si>
  <si>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</si>
  <si>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</si>
  <si>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</si>
  <si>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</si>
  <si>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</si>
  <si>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</si>
  <si>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</si>
  <si>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</si>
  <si>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</si>
  <si>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</si>
  <si>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</si>
  <si>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</si>
  <si>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</si>
  <si>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</si>
  <si>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</si>
  <si>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</si>
  <si>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</si>
  <si>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</si>
  <si>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</si>
  <si>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</si>
  <si>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</si>
  <si>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</si>
  <si>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</si>
  <si>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</si>
  <si>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</si>
  <si>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</si>
  <si>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</si>
  <si>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</si>
  <si>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</si>
  <si>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</si>
  <si>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</si>
  <si>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</si>
  <si>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</si>
  <si>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</si>
  <si>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</si>
  <si>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</si>
  <si>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</si>
  <si>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</si>
  <si>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</si>
  <si>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</si>
  <si>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</si>
  <si>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</si>
  <si>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</si>
  <si>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</si>
  <si>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</si>
  <si>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</si>
  <si>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</si>
  <si>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</si>
  <si>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</si>
  <si>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</si>
  <si>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</si>
  <si>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</si>
  <si>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</si>
  <si>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</si>
  <si>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</si>
  <si>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</si>
  <si>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</si>
  <si>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</si>
  <si>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</si>
  <si>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</si>
  <si>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</si>
  <si>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</si>
  <si>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</si>
  <si>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</si>
  <si>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</si>
  <si>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</si>
  <si>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</si>
  <si>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</si>
  <si>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</si>
  <si>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</si>
  <si>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</si>
  <si>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</si>
  <si>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</si>
  <si>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</si>
  <si>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</si>
  <si>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</si>
  <si>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</si>
  <si>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</si>
  <si>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</si>
  <si>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</si>
  <si>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</si>
  <si>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</si>
  <si>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</si>
  <si>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</si>
  <si>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</si>
  <si>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</si>
  <si>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</si>
  <si>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</si>
  <si>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</si>
  <si>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</si>
  <si>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</si>
  <si>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</si>
  <si>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</si>
  <si>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</si>
  <si>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</si>
  <si>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</si>
  <si>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</si>
  <si>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</si>
  <si>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</si>
  <si>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</si>
  <si>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</si>
  <si>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</si>
  <si>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</si>
  <si>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</si>
  <si>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</si>
  <si>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</si>
  <si>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</si>
  <si>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</si>
  <si>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</si>
  <si>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</si>
  <si>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</si>
  <si>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</si>
  <si>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</si>
  <si>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</si>
  <si>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</si>
  <si>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</si>
  <si>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</si>
  <si>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</si>
  <si>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</si>
  <si>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</si>
  <si>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</si>
  <si>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</si>
  <si>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</si>
  <si>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</si>
  <si>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</si>
  <si>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</si>
  <si>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</si>
  <si>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</si>
  <si>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</si>
  <si>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</si>
  <si>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</si>
  <si>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</si>
  <si>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</si>
  <si>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</si>
  <si>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</si>
  <si>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</si>
  <si>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</si>
  <si>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</si>
  <si>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</si>
  <si>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</si>
  <si>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</si>
  <si>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</si>
  <si>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</si>
  <si>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</si>
  <si>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</si>
  <si>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</si>
  <si>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</si>
  <si>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</si>
  <si>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</si>
  <si>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</si>
  <si>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</si>
  <si>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</si>
  <si>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</si>
  <si>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</si>
  <si>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</si>
  <si>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</si>
  <si>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</si>
  <si>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</si>
  <si>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</si>
  <si>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</si>
  <si>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</si>
  <si>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</si>
  <si>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</si>
  <si>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</si>
  <si>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</si>
  <si>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</si>
  <si>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</si>
  <si>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</si>
  <si>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</si>
  <si>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</si>
  <si>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</si>
  <si>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</si>
  <si>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</si>
  <si>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</si>
  <si>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</si>
  <si>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</si>
  <si>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</si>
  <si>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</si>
  <si>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</si>
  <si>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</si>
  <si>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</si>
  <si>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</si>
  <si>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</si>
  <si>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</si>
  <si>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</si>
  <si>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</si>
  <si>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</si>
  <si>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</si>
  <si>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</si>
  <si>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</si>
  <si>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</si>
  <si>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</si>
  <si>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</si>
  <si>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</si>
  <si>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</si>
  <si>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</si>
  <si>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</si>
  <si>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</si>
  <si>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</si>
  <si>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</si>
  <si>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</si>
  <si>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</si>
  <si>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</si>
  <si>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</si>
  <si>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</si>
  <si>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</si>
  <si>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</si>
  <si>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</si>
  <si>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</si>
  <si>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</si>
  <si>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</si>
  <si>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</si>
  <si>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</si>
  <si>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</si>
  <si>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</si>
  <si>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</si>
  <si>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</si>
  <si>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</si>
  <si>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</si>
  <si>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</si>
  <si>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</si>
  <si>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</si>
  <si>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</si>
  <si>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</si>
  <si>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</si>
  <si>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</si>
  <si>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</si>
  <si>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</si>
  <si>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</si>
  <si>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</si>
  <si>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</si>
  <si>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</si>
  <si>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</si>
  <si>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</si>
  <si>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</si>
  <si>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</si>
  <si>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</si>
  <si>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</si>
  <si>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</si>
  <si>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</si>
  <si>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</si>
  <si>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</si>
  <si>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</si>
  <si>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</si>
  <si>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</si>
  <si>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</si>
  <si>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</si>
  <si>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</si>
  <si>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</si>
  <si>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</si>
  <si>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</si>
  <si>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</si>
  <si>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</si>
  <si>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</si>
  <si>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</si>
  <si>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</si>
  <si>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</si>
  <si>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</si>
  <si>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</si>
  <si>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</si>
  <si>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</si>
  <si>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</si>
  <si>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</si>
  <si>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</si>
  <si>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</si>
  <si>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</si>
  <si>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</si>
  <si>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</si>
  <si>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</si>
  <si>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</si>
  <si>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</si>
  <si>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</si>
  <si>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</si>
  <si>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</si>
  <si>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</si>
  <si>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</si>
  <si>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</si>
  <si>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</si>
  <si>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</si>
  <si>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</si>
  <si>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</si>
  <si>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</si>
  <si>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</si>
  <si>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</si>
  <si>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</si>
  <si>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</si>
  <si>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</si>
  <si>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</si>
  <si>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</si>
  <si>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</si>
  <si>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</si>
  <si>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</si>
  <si>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</si>
  <si>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</si>
  <si>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</si>
  <si>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</si>
  <si>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</si>
  <si>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</si>
  <si>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</si>
  <si>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</si>
  <si>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</si>
  <si>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</si>
  <si>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</si>
  <si>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</si>
  <si>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</si>
  <si>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</si>
  <si>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</si>
  <si>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</si>
  <si>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</si>
  <si>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</si>
  <si>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</si>
  <si>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</si>
  <si>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</si>
  <si>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</si>
  <si>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</si>
  <si>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</si>
  <si>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</si>
  <si>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</si>
  <si>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</si>
  <si>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</si>
  <si>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</si>
  <si>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</si>
  <si>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</si>
  <si>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</si>
  <si>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</si>
  <si>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</si>
  <si>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</si>
  <si>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</si>
  <si>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</si>
  <si>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</si>
  <si>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</si>
  <si>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</si>
  <si>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</si>
  <si>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</si>
  <si>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</si>
  <si>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</si>
  <si>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</si>
  <si>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</si>
  <si>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</si>
  <si>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</si>
  <si>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</si>
  <si>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</si>
  <si>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</si>
  <si>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</si>
  <si>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</si>
  <si>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</si>
  <si>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</si>
  <si>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</si>
  <si>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</si>
  <si>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</si>
  <si>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</si>
  <si>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</si>
  <si>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</si>
  <si>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</si>
  <si>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</si>
  <si>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</si>
  <si>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</si>
  <si>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</si>
  <si>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</si>
  <si>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</si>
  <si>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</si>
  <si>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</si>
  <si>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</si>
  <si>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</si>
  <si>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</si>
  <si>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</si>
  <si>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</si>
  <si>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</si>
  <si>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</si>
  <si>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</si>
  <si>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</si>
  <si>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</si>
  <si>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</si>
  <si>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</si>
  <si>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</si>
  <si>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</si>
  <si>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</si>
  <si>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</si>
  <si>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</si>
  <si>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</si>
  <si>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</si>
  <si>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</si>
  <si>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</si>
  <si>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</si>
  <si>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</si>
  <si>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</si>
  <si>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</si>
  <si>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</si>
  <si>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</si>
  <si>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</si>
  <si>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</si>
  <si>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</si>
  <si>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</si>
  <si>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</si>
  <si>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</si>
  <si>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</si>
  <si>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</si>
  <si>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</si>
  <si>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</si>
  <si>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</si>
  <si>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</si>
  <si>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</si>
  <si>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</si>
  <si>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</si>
  <si>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</si>
  <si>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</si>
  <si>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</si>
  <si>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</si>
  <si>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</si>
  <si>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</si>
  <si>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</si>
  <si>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</si>
  <si>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</si>
  <si>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</si>
  <si>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</si>
  <si>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</si>
  <si>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</si>
  <si>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</si>
  <si>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</si>
  <si>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</si>
  <si>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</si>
  <si>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</si>
  <si>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</si>
  <si>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</si>
  <si>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</si>
  <si>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</si>
  <si>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</si>
  <si>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</si>
  <si>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</si>
  <si>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</si>
  <si>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</si>
  <si>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</si>
  <si>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</si>
  <si>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</si>
  <si>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</si>
  <si>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</si>
  <si>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</si>
  <si>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</si>
  <si>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</si>
  <si>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</si>
  <si>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</si>
  <si>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</si>
  <si>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</si>
  <si>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</si>
  <si>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</si>
  <si>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</si>
  <si>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</si>
  <si>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</si>
  <si>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</si>
  <si>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</si>
  <si>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</si>
  <si>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</si>
  <si>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</si>
  <si>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</si>
  <si>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</si>
  <si>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</si>
  <si>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</si>
  <si>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</si>
  <si>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</si>
  <si>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</si>
  <si>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</si>
  <si>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</si>
  <si>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</si>
  <si>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</si>
  <si>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</si>
  <si>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</si>
  <si>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</si>
  <si>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</si>
  <si>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</si>
  <si>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</si>
  <si>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</si>
  <si>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</si>
  <si>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</si>
  <si>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</si>
  <si>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</si>
  <si>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</si>
  <si>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</si>
  <si>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</si>
  <si>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</si>
  <si>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</si>
  <si>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</si>
  <si>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</si>
  <si>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</si>
  <si>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</si>
  <si>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</si>
  <si>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</si>
  <si>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</si>
  <si>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</si>
  <si>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</si>
  <si>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</si>
  <si>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</si>
  <si>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</si>
  <si>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</si>
  <si>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</si>
  <si>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</si>
  <si>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</si>
  <si>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</si>
  <si>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</si>
  <si>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</si>
  <si>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</si>
  <si>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</si>
  <si>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</si>
  <si>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</si>
  <si>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</si>
  <si>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</si>
  <si>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</si>
  <si>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</si>
  <si>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</si>
  <si>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</si>
  <si>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</si>
  <si>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</si>
  <si>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</si>
  <si>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</si>
  <si>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</si>
  <si>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</si>
  <si>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</si>
  <si>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</si>
  <si>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</si>
  <si>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</si>
  <si>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</si>
  <si>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</si>
  <si>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</si>
  <si>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</si>
  <si>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</si>
  <si>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</si>
  <si>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</si>
  <si>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</si>
  <si>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</si>
  <si>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</si>
  <si>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</si>
  <si>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</si>
  <si>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</si>
  <si>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</si>
  <si>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</si>
  <si>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</si>
  <si>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</si>
  <si>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</si>
  <si>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</si>
  <si>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</si>
  <si>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</si>
  <si>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</si>
  <si>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</si>
  <si>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</si>
  <si>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</si>
  <si>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</si>
  <si>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</si>
  <si>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</si>
  <si>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</si>
  <si>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</si>
  <si>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</si>
  <si>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</si>
  <si>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</si>
  <si>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</si>
  <si>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</si>
  <si>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</si>
  <si>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</si>
  <si>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</si>
  <si>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</si>
  <si>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</si>
  <si>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</si>
  <si>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</si>
  <si>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</si>
  <si>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</si>
  <si>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</si>
  <si>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</si>
  <si>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</si>
  <si>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</si>
  <si>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</si>
  <si>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</si>
  <si>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</si>
  <si>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</si>
  <si>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</si>
  <si>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</si>
  <si>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</si>
  <si>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</si>
  <si>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</si>
  <si>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</si>
  <si>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</si>
  <si>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</si>
  <si>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</si>
  <si>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</si>
  <si>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</si>
  <si>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</si>
  <si>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</si>
  <si>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</si>
  <si>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</si>
  <si>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</si>
  <si>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</si>
  <si>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</si>
  <si>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</si>
  <si>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</si>
  <si>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</si>
  <si>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</si>
  <si>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</si>
  <si>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</si>
  <si>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</si>
  <si>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</si>
  <si>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</si>
  <si>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</si>
  <si>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</si>
  <si>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</si>
  <si>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</si>
  <si>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</si>
  <si>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</si>
  <si>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</si>
  <si>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</si>
  <si>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</si>
  <si>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</si>
  <si>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</si>
  <si>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</si>
  <si>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</si>
  <si>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</si>
  <si>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</si>
  <si>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</si>
  <si>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</si>
  <si>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</si>
  <si>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</si>
  <si>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</si>
  <si>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</si>
  <si>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</si>
  <si>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</si>
  <si>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</si>
  <si>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</si>
  <si>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</si>
  <si>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</si>
  <si>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</si>
  <si>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</si>
  <si>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</si>
  <si>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</si>
  <si>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</si>
  <si>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</si>
  <si>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</si>
  <si>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</si>
  <si>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</si>
  <si>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</si>
  <si>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</si>
  <si>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</si>
  <si>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</si>
  <si>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</si>
  <si>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</si>
  <si>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</si>
  <si>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</si>
  <si>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</si>
  <si>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</si>
  <si>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</si>
  <si>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</si>
  <si>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</si>
  <si>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</si>
  <si>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</si>
  <si>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</si>
  <si>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</si>
  <si>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</si>
  <si>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</si>
  <si>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</si>
  <si>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</si>
  <si>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</si>
  <si>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</si>
  <si>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</si>
  <si>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</si>
  <si>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</si>
  <si>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</si>
  <si>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</si>
  <si>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</si>
  <si>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</si>
  <si>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</si>
  <si>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</si>
  <si>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</si>
  <si>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</si>
  <si>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</si>
  <si>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</si>
  <si>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</si>
  <si>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</si>
  <si>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</si>
  <si>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</si>
  <si>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</si>
  <si>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</si>
  <si>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</si>
  <si>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</si>
  <si>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</si>
  <si>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</si>
  <si>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</si>
  <si>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</si>
  <si>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</si>
  <si>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</si>
  <si>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</si>
  <si>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</si>
  <si>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</si>
  <si>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</si>
  <si>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</si>
  <si>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</si>
  <si>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</si>
  <si>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</si>
  <si>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</si>
  <si>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</si>
  <si>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</si>
  <si>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</si>
  <si>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</si>
  <si>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</si>
  <si>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</si>
  <si>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</si>
  <si>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</si>
  <si>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</si>
  <si>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</si>
  <si>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</si>
  <si>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</si>
  <si>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</si>
  <si>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</si>
  <si>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</si>
  <si>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</si>
  <si>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</si>
  <si>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</si>
  <si>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</si>
  <si>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</si>
  <si>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</si>
  <si>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</si>
  <si>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</si>
  <si>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</si>
  <si>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</si>
  <si>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</si>
  <si>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</si>
  <si>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</si>
  <si>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</si>
  <si>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</si>
  <si>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</si>
  <si>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</si>
  <si>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</si>
  <si>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</si>
  <si>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</si>
  <si>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</si>
  <si>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</si>
  <si>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</si>
  <si>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</si>
  <si>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</si>
  <si>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</si>
  <si>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</si>
  <si>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</si>
  <si>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</si>
  <si>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</si>
  <si>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</si>
  <si>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</si>
  <si>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</si>
  <si>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</si>
  <si>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</si>
  <si>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</si>
  <si>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</si>
  <si>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</si>
  <si>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</si>
  <si>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</si>
  <si>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</si>
  <si>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</si>
  <si>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</si>
  <si>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</si>
  <si>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</si>
  <si>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</si>
  <si>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</si>
  <si>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</si>
  <si>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</si>
  <si>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</si>
  <si>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</si>
  <si>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</si>
  <si>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</si>
  <si>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</si>
  <si>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</si>
  <si>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</si>
  <si>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</si>
  <si>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</si>
  <si>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</si>
  <si>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</si>
  <si>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</si>
  <si>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</si>
  <si>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</si>
  <si>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</si>
  <si>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</si>
  <si>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</si>
  <si>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</si>
  <si>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</si>
  <si>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</si>
  <si>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</si>
  <si>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</si>
  <si>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</si>
  <si>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</si>
  <si>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</si>
  <si>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</si>
  <si>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</si>
  <si>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</si>
  <si>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</si>
  <si>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</si>
  <si>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</si>
  <si>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</si>
  <si>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</si>
  <si>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</si>
  <si>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</si>
  <si>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</si>
  <si>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</si>
  <si>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</si>
  <si>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</si>
  <si>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</si>
  <si>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</si>
  <si>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</si>
  <si>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</si>
  <si>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</si>
  <si>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</si>
  <si>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</si>
  <si>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</si>
  <si>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</si>
  <si>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</si>
  <si>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</si>
  <si>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</si>
  <si>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</si>
  <si>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</si>
  <si>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</si>
  <si>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</si>
  <si>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</si>
  <si>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</si>
  <si>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</si>
  <si>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</si>
  <si>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</si>
  <si>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</si>
  <si>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</si>
  <si>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</si>
  <si>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</si>
  <si>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</si>
  <si>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</si>
  <si>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</si>
  <si>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</si>
  <si>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</si>
  <si>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</si>
  <si>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</si>
  <si>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</si>
  <si>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</si>
  <si>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</si>
  <si>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</si>
  <si>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</si>
  <si>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</si>
  <si>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</si>
  <si>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</si>
  <si>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</si>
  <si>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</si>
  <si>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</si>
  <si>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</si>
  <si>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</si>
  <si>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</si>
  <si>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</si>
  <si>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</si>
  <si>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</si>
  <si>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</si>
  <si>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</si>
  <si>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</si>
  <si>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</si>
  <si>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</si>
  <si>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</si>
  <si>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</si>
  <si>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</si>
  <si>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</si>
  <si>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</si>
  <si>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</si>
  <si>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</si>
  <si>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</si>
  <si>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</si>
  <si>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</si>
  <si>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</si>
  <si>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</si>
  <si>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</si>
  <si>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</si>
  <si>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</si>
  <si>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</si>
  <si>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</si>
  <si>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</si>
  <si>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</si>
  <si>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</si>
  <si>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</si>
  <si>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</si>
  <si>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</si>
  <si>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</si>
  <si>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</si>
  <si>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</si>
  <si>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</si>
  <si>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</si>
  <si>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</si>
  <si>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</si>
  <si>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</si>
  <si>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</si>
  <si>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</si>
  <si>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</si>
  <si>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</si>
  <si>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</si>
  <si>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</si>
  <si>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</si>
  <si>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</si>
  <si>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</si>
  <si>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</si>
  <si>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</si>
  <si>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</si>
  <si>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</si>
  <si>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</si>
  <si>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</si>
  <si>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</si>
  <si>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</si>
  <si>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</si>
  <si>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</si>
  <si>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</si>
  <si>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</si>
  <si>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</si>
  <si>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</si>
  <si>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</si>
  <si>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</si>
  <si>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</si>
  <si>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</si>
  <si>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</si>
  <si>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</si>
  <si>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</si>
  <si>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</si>
  <si>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</si>
  <si>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</si>
  <si>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</si>
  <si>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</si>
  <si>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</si>
  <si>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</si>
  <si>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</si>
  <si>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</si>
  <si>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</si>
  <si>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</si>
  <si>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</si>
  <si>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</si>
  <si>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</si>
  <si>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</si>
  <si>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</si>
  <si>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</si>
  <si>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</si>
  <si>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</si>
  <si>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</si>
  <si>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</si>
  <si>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</si>
  <si>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</si>
  <si>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</si>
  <si>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</si>
  <si>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</si>
  <si>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</si>
  <si>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</si>
  <si>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</si>
  <si>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</si>
  <si>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</si>
  <si>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</si>
  <si>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</si>
  <si>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</si>
  <si>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</si>
  <si>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</si>
  <si>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</si>
  <si>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</si>
  <si>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</si>
  <si>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</si>
  <si>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</si>
  <si>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</si>
  <si>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</si>
  <si>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</si>
  <si>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</si>
  <si>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</si>
  <si>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</si>
  <si>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</si>
  <si>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</si>
  <si>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</si>
  <si>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</si>
  <si>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</si>
  <si>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</si>
  <si>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</si>
  <si>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</si>
  <si>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</si>
  <si>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</si>
  <si>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</si>
  <si>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</si>
  <si>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</si>
  <si>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</si>
  <si>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</si>
  <si>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</si>
  <si>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</si>
  <si>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</si>
  <si>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</si>
  <si>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</si>
  <si>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</si>
  <si>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</si>
  <si>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</si>
  <si>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</si>
  <si>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</si>
  <si>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</si>
  <si>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</si>
  <si>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</si>
  <si>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</si>
  <si>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</si>
  <si>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</si>
  <si>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</si>
  <si>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</si>
  <si>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</si>
  <si>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</si>
  <si>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</si>
  <si>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</si>
  <si>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</si>
  <si>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</si>
  <si>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</si>
  <si>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</si>
  <si>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</si>
  <si>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</si>
  <si>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</si>
  <si>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</si>
  <si>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</si>
  <si>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</si>
  <si>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</si>
  <si>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</si>
  <si>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</si>
  <si>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</si>
  <si>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</si>
  <si>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</si>
  <si>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</si>
  <si>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</si>
  <si>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</si>
  <si>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</si>
  <si>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</si>
  <si>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</si>
  <si>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</si>
  <si>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</si>
  <si>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</si>
  <si>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</si>
  <si>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</si>
  <si>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</si>
  <si>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</si>
  <si>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</si>
  <si>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</si>
  <si>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</si>
  <si>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</si>
  <si>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</si>
  <si>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</si>
  <si>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</si>
  <si>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</si>
  <si>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</si>
  <si>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</si>
  <si>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</si>
  <si>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</si>
  <si>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</si>
  <si>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</si>
  <si>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</si>
  <si>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</si>
  <si>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</si>
  <si>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</si>
  <si>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</si>
  <si>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</si>
  <si>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</si>
  <si>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</si>
  <si>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</si>
  <si>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</si>
  <si>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</si>
  <si>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</si>
  <si>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</si>
  <si>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</si>
  <si>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</si>
  <si>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</si>
  <si>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</si>
  <si>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</si>
  <si>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</si>
  <si>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</si>
  <si>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</si>
  <si>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</si>
  <si>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</si>
  <si>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</si>
  <si>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</si>
  <si>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</si>
  <si>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</si>
  <si>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</si>
  <si>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</si>
  <si>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</si>
  <si>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</si>
  <si>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</si>
  <si>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</si>
  <si>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</si>
  <si>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</si>
  <si>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</si>
  <si>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</si>
  <si>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</si>
  <si>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</si>
  <si>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</si>
  <si>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</si>
  <si>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</si>
  <si>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</si>
  <si>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</si>
  <si>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</si>
  <si>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</si>
  <si>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</si>
  <si>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</si>
  <si>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</si>
  <si>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</si>
  <si>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</si>
  <si>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</si>
  <si>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</si>
  <si>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</si>
  <si>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</si>
  <si>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</si>
  <si>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</si>
  <si>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</si>
  <si>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</si>
  <si>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</si>
  <si>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</si>
  <si>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</si>
  <si>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</si>
  <si>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</si>
  <si>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</si>
  <si>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</si>
  <si>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</si>
  <si>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</si>
  <si>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</si>
  <si>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</si>
  <si>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</si>
  <si>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</si>
  <si>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</si>
  <si>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</si>
  <si>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</si>
  <si>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</si>
  <si>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</si>
  <si>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</si>
  <si>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</si>
  <si>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</si>
  <si>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</si>
  <si>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</si>
  <si>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</si>
  <si>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</si>
  <si>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</si>
  <si>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</si>
  <si>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</si>
  <si>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</si>
  <si>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</si>
  <si>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</si>
  <si>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</si>
  <si>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</si>
  <si>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</si>
  <si>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</si>
  <si>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</si>
  <si>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</si>
  <si>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</si>
  <si>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</si>
  <si>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</si>
  <si>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</si>
  <si>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</si>
  <si>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</si>
  <si>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</si>
  <si>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</si>
  <si>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</si>
  <si>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</si>
  <si>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</si>
  <si>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</si>
  <si>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</si>
  <si>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</si>
  <si>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</si>
  <si>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</si>
  <si>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</si>
  <si>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</si>
  <si>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</si>
  <si>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</si>
  <si>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</si>
  <si>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</si>
  <si>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</si>
  <si>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</si>
  <si>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</si>
  <si>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</si>
  <si>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</si>
  <si>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</si>
  <si>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</si>
  <si>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</si>
  <si>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</si>
  <si>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</si>
  <si>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</si>
  <si>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</si>
  <si>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</si>
  <si>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</si>
  <si>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</si>
  <si>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</si>
  <si>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</si>
  <si>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</si>
  <si>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</si>
  <si>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</si>
  <si>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</si>
  <si>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</si>
  <si>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</si>
  <si>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</si>
  <si>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</si>
  <si>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</si>
  <si>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</si>
  <si>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</si>
  <si>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</si>
  <si>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</si>
  <si>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</si>
  <si>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</si>
  <si>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</si>
  <si>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</si>
  <si>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</si>
  <si>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</si>
  <si>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</si>
  <si>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</si>
  <si>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</si>
  <si>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</si>
  <si>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</si>
  <si>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</si>
  <si>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</si>
  <si>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</si>
  <si>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</si>
  <si>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</si>
  <si>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</si>
  <si>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</si>
  <si>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</si>
  <si>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</si>
  <si>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</si>
  <si>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</si>
  <si>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</si>
  <si>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</si>
  <si>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</si>
  <si>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</si>
  <si>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</si>
  <si>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</si>
  <si>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</si>
  <si>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</si>
  <si>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</si>
  <si>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</si>
  <si>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</si>
  <si>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</si>
  <si>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</si>
  <si>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</si>
  <si>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</si>
  <si>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</si>
  <si>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</si>
  <si>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</si>
  <si>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</si>
  <si>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</si>
  <si>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</si>
  <si>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</si>
  <si>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</si>
  <si>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</si>
  <si>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</si>
  <si>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</si>
  <si>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</si>
  <si>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</si>
  <si>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</si>
  <si>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</si>
  <si>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</si>
  <si>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</si>
  <si>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</si>
  <si>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</si>
  <si>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</si>
  <si>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</si>
  <si>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</si>
  <si>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</si>
  <si>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</si>
  <si>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</si>
  <si>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</si>
  <si>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</si>
  <si>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</si>
  <si>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</si>
  <si>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</si>
  <si>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</si>
  <si>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</si>
  <si>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</si>
  <si>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</si>
  <si>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</si>
  <si>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</si>
  <si>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</si>
  <si>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</si>
  <si>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</si>
  <si>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</si>
  <si>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</si>
  <si>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</si>
  <si>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</si>
  <si>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</si>
  <si>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</si>
  <si>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</si>
  <si>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</si>
  <si>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</si>
  <si>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</si>
  <si>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</si>
  <si>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</si>
  <si>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</si>
  <si>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</si>
  <si>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</si>
  <si>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</si>
  <si>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</si>
  <si>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</si>
  <si>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</si>
  <si>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</si>
  <si>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</si>
  <si>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</si>
  <si>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</si>
  <si>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</si>
  <si>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</si>
  <si>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</si>
  <si>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</si>
  <si>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</si>
  <si>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</si>
  <si>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</si>
  <si>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</si>
  <si>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</si>
  <si>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</si>
  <si>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</si>
  <si>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</si>
  <si>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</si>
  <si>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</si>
  <si>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</si>
  <si>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</si>
  <si>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</si>
  <si>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</si>
  <si>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</si>
  <si>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</si>
  <si>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</si>
  <si>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</si>
  <si>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</si>
  <si>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</si>
  <si>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</si>
  <si>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</si>
  <si>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</si>
  <si>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</si>
  <si>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</si>
  <si>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</si>
  <si>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</si>
  <si>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</si>
  <si>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</si>
  <si>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</si>
  <si>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</si>
  <si>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</si>
  <si>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</si>
  <si>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</si>
  <si>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</si>
  <si>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</si>
  <si>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</si>
  <si>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</si>
  <si>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</si>
  <si>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</si>
  <si>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</si>
  <si>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</si>
  <si>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</si>
  <si>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</si>
  <si>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</si>
  <si>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</si>
  <si>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</si>
  <si>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</si>
  <si>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</si>
  <si>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</si>
  <si>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</si>
  <si>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</si>
  <si>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</si>
  <si>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</si>
  <si>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</si>
  <si>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</si>
  <si>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</si>
  <si>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</si>
  <si>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</si>
  <si>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</si>
  <si>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</si>
  <si>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</si>
  <si>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</si>
  <si>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</si>
  <si>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</si>
  <si>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</si>
  <si>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</si>
  <si>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</si>
  <si>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</si>
  <si>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</si>
  <si>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</si>
  <si>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</si>
  <si>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</si>
  <si>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</si>
  <si>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</si>
  <si>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</si>
  <si>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</si>
  <si>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</si>
  <si>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</si>
  <si>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</si>
  <si>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</si>
  <si>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</si>
  <si>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</si>
  <si>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</si>
  <si>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</si>
  <si>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</si>
  <si>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</si>
  <si>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</si>
  <si>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</si>
  <si>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</si>
  <si>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</si>
  <si>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</si>
  <si>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</si>
  <si>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</si>
  <si>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</si>
  <si>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</si>
  <si>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</si>
  <si>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</si>
  <si>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</si>
  <si>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</si>
  <si>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</si>
  <si>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</si>
  <si>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</si>
  <si>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</si>
  <si>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</si>
  <si>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</si>
  <si>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</si>
  <si>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</si>
  <si>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</si>
  <si>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</si>
  <si>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</si>
  <si>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</si>
  <si>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</si>
  <si>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</si>
  <si>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</si>
  <si>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</si>
  <si>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</si>
  <si>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</si>
  <si>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</si>
  <si>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</si>
  <si>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</si>
  <si>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</si>
  <si>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</si>
  <si>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</si>
  <si>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</si>
  <si>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</si>
  <si>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</si>
  <si>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</si>
  <si>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</si>
  <si>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</si>
  <si>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</si>
  <si>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</si>
  <si>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</si>
  <si>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</si>
  <si>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</si>
  <si>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</si>
  <si>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</si>
  <si>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</si>
  <si>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</si>
  <si>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</si>
  <si>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</si>
  <si>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</si>
  <si>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</si>
  <si>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</si>
  <si>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</si>
  <si>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</si>
  <si>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</si>
  <si>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</si>
  <si>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</si>
  <si>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</si>
  <si>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</si>
  <si>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</si>
  <si>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</si>
  <si>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</si>
  <si>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</si>
  <si>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</si>
  <si>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</si>
  <si>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</si>
  <si>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</si>
  <si>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</si>
  <si>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</si>
  <si>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</si>
  <si>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</si>
  <si>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</si>
  <si>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</si>
  <si>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</si>
  <si>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</si>
  <si>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</si>
  <si>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</si>
  <si>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</si>
  <si>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</si>
  <si>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</si>
  <si>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</si>
  <si>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</si>
  <si>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</si>
  <si>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</si>
  <si>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</si>
  <si>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</si>
  <si>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</si>
  <si>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</si>
  <si>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</si>
  <si>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</si>
  <si>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</si>
  <si>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</si>
  <si>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</si>
  <si>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</si>
  <si>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</si>
  <si>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</si>
  <si>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</si>
  <si>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</si>
  <si>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</si>
  <si>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</si>
  <si>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</si>
  <si>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</si>
  <si>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</si>
  <si>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</si>
  <si>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</si>
  <si>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</si>
  <si>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</si>
  <si>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</si>
  <si>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</si>
  <si>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</si>
  <si>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</si>
  <si>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</si>
  <si>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</si>
  <si>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</si>
  <si>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</si>
  <si>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</si>
  <si>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</si>
  <si>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</si>
  <si>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</si>
  <si>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</si>
  <si>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</si>
  <si>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</si>
  <si>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</si>
  <si>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</si>
  <si>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</si>
  <si>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</si>
  <si>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</si>
  <si>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</si>
  <si>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</si>
  <si>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</si>
  <si>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</si>
  <si>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</si>
  <si>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</si>
  <si>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</si>
  <si>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</si>
  <si>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</si>
  <si>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</si>
  <si>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</si>
  <si>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</si>
  <si>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</si>
  <si>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</si>
  <si>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</si>
  <si>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</si>
  <si>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</si>
  <si>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</si>
  <si>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</si>
  <si>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</si>
  <si>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</si>
  <si>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</si>
  <si>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</si>
  <si>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</si>
  <si>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</si>
  <si>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</si>
  <si>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</si>
  <si>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</si>
  <si>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</si>
  <si>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</si>
  <si>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</si>
  <si>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</si>
  <si>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</si>
  <si>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</si>
  <si>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</si>
  <si>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</si>
  <si>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</si>
  <si>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</si>
  <si>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</si>
  <si>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</si>
  <si>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</si>
  <si>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</si>
  <si>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</si>
  <si>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</si>
  <si>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</si>
  <si>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</si>
  <si>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</si>
  <si>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</si>
  <si>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</si>
  <si>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</si>
  <si>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</si>
  <si>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</si>
  <si>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</si>
  <si>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</si>
  <si>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</si>
  <si>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</si>
  <si>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</si>
  <si>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</si>
  <si>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</si>
  <si>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</si>
  <si>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</si>
  <si>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</si>
  <si>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</si>
  <si>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</si>
  <si>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</si>
  <si>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</si>
  <si>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</si>
  <si>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</si>
  <si>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</si>
  <si>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</si>
  <si>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</si>
  <si>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</si>
  <si>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</si>
  <si>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</si>
  <si>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</si>
  <si>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</si>
  <si>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</si>
  <si>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</si>
  <si>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</si>
  <si>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</si>
  <si>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</si>
  <si>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</si>
  <si>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</si>
  <si>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</si>
  <si>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</si>
  <si>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</si>
  <si>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</si>
  <si>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</si>
  <si>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</si>
  <si>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</si>
  <si>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</si>
  <si>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</si>
  <si>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</si>
  <si>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</si>
  <si>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</si>
  <si>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</si>
  <si>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</si>
  <si>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</si>
  <si>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</si>
  <si>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</si>
  <si>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</si>
  <si>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</si>
  <si>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</si>
  <si>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</si>
  <si>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</si>
  <si>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</si>
  <si>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</si>
  <si>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</si>
  <si>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</si>
  <si>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</si>
  <si>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</si>
  <si>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</si>
  <si>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</si>
  <si>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</si>
  <si>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</si>
  <si>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</si>
  <si>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</si>
  <si>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</si>
  <si>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</si>
  <si>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</si>
  <si>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</si>
  <si>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</si>
  <si>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</si>
  <si>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</si>
  <si>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</si>
  <si>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</si>
  <si>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</si>
  <si>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</si>
  <si>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</si>
  <si>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</si>
  <si>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</si>
  <si>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</si>
  <si>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</si>
  <si>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</si>
  <si>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</si>
  <si>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</si>
  <si>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</si>
  <si>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</si>
  <si>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</si>
  <si>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</si>
  <si>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</si>
  <si>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</si>
  <si>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</si>
  <si>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</si>
  <si>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</si>
  <si>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</si>
  <si>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</si>
  <si>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</si>
  <si>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</si>
  <si>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</si>
  <si>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</si>
  <si>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</si>
  <si>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</si>
  <si>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</si>
  <si>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</si>
  <si>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</si>
  <si>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</si>
  <si>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</si>
  <si>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</si>
  <si>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</si>
  <si>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</si>
  <si>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</si>
  <si>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</si>
  <si>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</si>
  <si>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</si>
  <si>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</si>
  <si>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</si>
  <si>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</si>
  <si>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</si>
  <si>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</si>
  <si>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</si>
  <si>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</si>
  <si>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</si>
  <si>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</si>
  <si>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</si>
  <si>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</si>
  <si>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</si>
  <si>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</si>
  <si>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</si>
  <si>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</si>
  <si>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</si>
  <si>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</si>
  <si>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</si>
  <si>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</si>
  <si>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</si>
  <si>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</si>
  <si>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</si>
  <si>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</si>
  <si>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</si>
  <si>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</si>
  <si>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</si>
  <si>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</si>
  <si>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</si>
  <si>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</si>
  <si>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</si>
  <si>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</si>
  <si>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</si>
  <si>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</si>
  <si>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</si>
  <si>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</si>
  <si>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</si>
  <si>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</si>
  <si>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</si>
  <si>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</si>
  <si>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</si>
  <si>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</si>
  <si>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</si>
  <si>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</si>
  <si>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</si>
  <si>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</si>
  <si>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</si>
  <si>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</si>
  <si>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</si>
  <si>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</si>
  <si>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</si>
  <si>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</si>
  <si>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</si>
  <si>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</si>
  <si>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</si>
  <si>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</si>
  <si>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</si>
  <si>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</si>
  <si>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</si>
  <si>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</si>
  <si>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</si>
  <si>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</si>
  <si>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</si>
  <si>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</si>
  <si>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</si>
  <si>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</si>
  <si>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</si>
  <si>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</si>
  <si>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</si>
  <si>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</si>
  <si>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</si>
  <si>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</si>
  <si>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</si>
  <si>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</si>
  <si>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</si>
  <si>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</si>
  <si>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</si>
  <si>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</si>
  <si>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</si>
  <si>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</si>
  <si>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</si>
  <si>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</si>
  <si>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</si>
  <si>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</si>
  <si>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</si>
  <si>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</si>
  <si>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</si>
  <si>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</si>
  <si>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</si>
  <si>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</si>
  <si>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</si>
  <si>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</si>
  <si>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</si>
  <si>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</si>
  <si>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</si>
  <si>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</si>
  <si>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</si>
  <si>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</si>
  <si>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</si>
  <si>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</si>
  <si>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</si>
  <si>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</si>
  <si>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</si>
  <si>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</si>
  <si>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</si>
  <si>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</si>
  <si>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</si>
  <si>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</si>
  <si>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</si>
  <si>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</si>
  <si>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</si>
  <si>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</si>
  <si>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</si>
  <si>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</si>
  <si>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</si>
  <si>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</si>
  <si>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</si>
  <si>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</si>
  <si>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</si>
  <si>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</si>
  <si>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</si>
  <si>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</si>
  <si>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</si>
  <si>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</si>
  <si>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</si>
  <si>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</si>
  <si>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</si>
  <si>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</si>
  <si>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</si>
  <si>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</si>
  <si>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</si>
  <si>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</si>
  <si>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</si>
  <si>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</si>
  <si>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</si>
  <si>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</si>
  <si>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</si>
  <si>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</si>
  <si>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</si>
  <si>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</si>
  <si>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</si>
  <si>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</si>
  <si>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</si>
  <si>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</si>
  <si>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</si>
  <si>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</si>
  <si>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</si>
  <si>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</si>
  <si>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</si>
  <si>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</si>
  <si>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</si>
  <si>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</si>
  <si>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</si>
  <si>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</si>
  <si>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</si>
  <si>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</si>
  <si>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</si>
  <si>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</si>
  <si>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</si>
  <si>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</si>
  <si>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</si>
  <si>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</si>
  <si>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</si>
  <si>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</si>
  <si>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</si>
  <si>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</si>
  <si>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</si>
  <si>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</si>
  <si>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</si>
  <si>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</si>
  <si>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</si>
  <si>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</si>
  <si>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</si>
  <si>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</si>
  <si>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</si>
  <si>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</si>
  <si>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</si>
  <si>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</si>
  <si>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</si>
  <si>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</si>
  <si>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</si>
  <si>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</si>
  <si>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</si>
  <si>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</si>
  <si>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</si>
  <si>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</si>
  <si>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</si>
  <si>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</si>
  <si>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</si>
  <si>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</si>
  <si>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</si>
  <si>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</si>
  <si>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</si>
  <si>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</si>
  <si>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</si>
  <si>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</si>
  <si>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</si>
  <si>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</si>
  <si>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</si>
  <si>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</si>
  <si>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</si>
  <si>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</si>
  <si>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</si>
  <si>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</si>
  <si>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</si>
  <si>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</si>
  <si>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</si>
  <si>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</si>
  <si>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</si>
  <si>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</si>
  <si>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</si>
  <si>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</si>
  <si>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</si>
  <si>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</si>
  <si>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</si>
  <si>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</si>
  <si>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</si>
  <si>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</si>
  <si>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</si>
  <si>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</si>
  <si>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</si>
  <si>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</si>
  <si>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</si>
  <si>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</si>
  <si>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</si>
  <si>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</si>
  <si>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</si>
  <si>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</si>
  <si>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</si>
  <si>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</si>
  <si>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</si>
  <si>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</si>
  <si>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</si>
  <si>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</si>
  <si>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</si>
  <si>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</si>
  <si>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</si>
  <si>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</si>
  <si>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</si>
  <si>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</si>
  <si>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</si>
  <si>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</si>
  <si>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</si>
  <si>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</si>
  <si>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</si>
  <si>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</si>
  <si>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</si>
  <si>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</si>
  <si>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</si>
  <si>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</si>
  <si>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</si>
  <si>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</si>
  <si>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</si>
  <si>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</si>
  <si>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</si>
  <si>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</si>
  <si>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</si>
  <si>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</si>
  <si>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</si>
  <si>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</si>
  <si>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</si>
  <si>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</si>
  <si>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</si>
  <si>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</si>
  <si>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</si>
  <si>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</si>
  <si>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</si>
  <si>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</si>
  <si>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</si>
  <si>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</si>
  <si>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</si>
  <si>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</si>
  <si>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</si>
  <si>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</si>
  <si>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</si>
  <si>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</si>
  <si>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</si>
  <si>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</si>
  <si>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</si>
  <si>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</si>
  <si>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</si>
  <si>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</si>
  <si>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</si>
  <si>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</si>
  <si>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</si>
  <si>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</si>
  <si>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</si>
  <si>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</si>
  <si>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</si>
  <si>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</si>
  <si>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</si>
  <si>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</si>
  <si>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</si>
  <si>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</si>
  <si>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</si>
  <si>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</si>
  <si>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</si>
  <si>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</si>
  <si>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</si>
  <si>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</si>
  <si>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</si>
  <si>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</si>
  <si>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</si>
  <si>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</si>
  <si>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</si>
  <si>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</si>
  <si>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</si>
  <si>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</si>
  <si>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</si>
  <si>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</si>
  <si>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</si>
  <si>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</si>
  <si>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</si>
  <si>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</si>
  <si>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</si>
  <si>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</si>
  <si>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</si>
  <si>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</si>
  <si>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</si>
  <si>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</si>
  <si>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</si>
  <si>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</si>
  <si>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</si>
  <si>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</si>
  <si>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</si>
  <si>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</si>
  <si>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</si>
  <si>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</si>
  <si>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</si>
  <si>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</si>
  <si>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</si>
  <si>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</si>
  <si>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</si>
  <si>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</si>
  <si>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</si>
  <si>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</si>
  <si>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</si>
  <si>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</si>
  <si>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</si>
  <si>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</si>
  <si>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</si>
  <si>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</si>
  <si>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</si>
  <si>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</si>
  <si>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</si>
  <si>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</si>
  <si>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</si>
  <si>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</si>
  <si>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</si>
  <si>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</si>
  <si>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</si>
  <si>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</si>
  <si>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</si>
  <si>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</si>
  <si>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</si>
  <si>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</si>
  <si>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</si>
  <si>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</si>
  <si>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</si>
  <si>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</si>
  <si>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</si>
  <si>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</si>
  <si>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</si>
  <si>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</si>
  <si>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</si>
  <si>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</si>
  <si>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</si>
  <si>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</si>
  <si>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</si>
  <si>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</si>
  <si>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</si>
  <si>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</si>
  <si>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</si>
  <si>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</si>
  <si>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</si>
  <si>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</si>
  <si>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</si>
  <si>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</si>
  <si>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</si>
  <si>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</si>
  <si>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</si>
  <si>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</si>
  <si>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</si>
  <si>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</si>
  <si>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</si>
  <si>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</si>
  <si>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</si>
  <si>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</si>
  <si>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</si>
  <si>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</si>
  <si>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</si>
  <si>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</si>
  <si>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</si>
  <si>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</si>
  <si>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</si>
  <si>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</si>
  <si>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</si>
  <si>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</si>
  <si>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</si>
  <si>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</si>
  <si>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</si>
  <si>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</si>
  <si>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</si>
  <si>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</si>
  <si>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</si>
  <si>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</si>
  <si>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</si>
  <si>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</si>
  <si>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</si>
  <si>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</si>
  <si>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</si>
  <si>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</si>
  <si>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</si>
  <si>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</si>
  <si>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</si>
  <si>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</si>
  <si>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</si>
  <si>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</si>
  <si>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</si>
  <si>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</si>
  <si>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</si>
  <si>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</si>
  <si>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</si>
  <si>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</si>
  <si>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</si>
  <si>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</si>
  <si>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</si>
  <si>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</si>
  <si>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</si>
  <si>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</si>
  <si>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</si>
  <si>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</si>
  <si>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</si>
  <si>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</si>
  <si>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</si>
  <si>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</si>
  <si>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</si>
  <si>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</si>
  <si>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</si>
  <si>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</si>
  <si>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</si>
  <si>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</si>
  <si>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</si>
  <si>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</si>
  <si>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</si>
  <si>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</si>
  <si>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</si>
  <si>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</si>
  <si>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</si>
  <si>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</si>
  <si>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</si>
  <si>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</si>
  <si>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</si>
  <si>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</si>
  <si>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</si>
  <si>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</si>
  <si>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</si>
  <si>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</si>
  <si>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</si>
  <si>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</si>
  <si>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</si>
  <si>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</si>
  <si>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</si>
  <si>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</si>
  <si>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</si>
  <si>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</si>
  <si>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</si>
  <si>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</si>
  <si>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</si>
  <si>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</si>
  <si>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</si>
  <si>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</si>
  <si>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</si>
  <si>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</si>
  <si>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</si>
  <si>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</si>
  <si>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</si>
  <si>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</si>
  <si>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</si>
  <si>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</si>
  <si>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</si>
  <si>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</si>
  <si>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</si>
  <si>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</si>
  <si>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</si>
  <si>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</si>
  <si>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</si>
  <si>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</si>
  <si>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</si>
  <si>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</si>
  <si>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</si>
  <si>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</si>
  <si>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</si>
  <si>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</si>
  <si>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</si>
  <si>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</si>
  <si>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</si>
  <si>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</si>
  <si>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</si>
  <si>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</si>
  <si>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</si>
  <si>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</si>
  <si>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</si>
  <si>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</si>
  <si>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</si>
  <si>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</si>
  <si>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</si>
  <si>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</si>
  <si>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</si>
  <si>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</si>
  <si>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</si>
  <si>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</si>
  <si>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</si>
  <si>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</si>
  <si>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</si>
  <si>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</si>
  <si>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</si>
  <si>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</si>
  <si>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</si>
  <si>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</si>
  <si>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</si>
  <si>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</si>
  <si>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</si>
  <si>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</si>
  <si>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</si>
  <si>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</si>
  <si>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</si>
  <si>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</si>
  <si>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</si>
  <si>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</si>
  <si>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</si>
  <si>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</si>
  <si>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</si>
  <si>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</si>
  <si>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</si>
  <si>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</si>
  <si>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</si>
  <si>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</si>
  <si>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</si>
  <si>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</si>
  <si>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</si>
  <si>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</si>
  <si>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</si>
  <si>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</si>
  <si>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</si>
  <si>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</si>
  <si>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</si>
  <si>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</si>
  <si>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</si>
  <si>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</si>
  <si>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</si>
  <si>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</si>
  <si>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</si>
  <si>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</si>
  <si>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</si>
  <si>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</si>
  <si>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</si>
  <si>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</si>
  <si>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</si>
  <si>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</si>
  <si>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</si>
  <si>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</si>
  <si>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</si>
  <si>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</si>
  <si>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</si>
  <si>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</si>
  <si>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</si>
  <si>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</si>
  <si>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</si>
  <si>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</si>
  <si>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</si>
  <si>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</si>
  <si>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</si>
  <si>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</si>
  <si>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</si>
  <si>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</si>
  <si>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</si>
  <si>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</si>
  <si>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</si>
  <si>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</si>
  <si>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</si>
  <si>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</si>
  <si>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</si>
  <si>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</si>
  <si>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</si>
  <si>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</si>
  <si>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</si>
  <si>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</si>
  <si>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</si>
  <si>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</si>
  <si>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</si>
  <si>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</si>
  <si>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</si>
  <si>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</si>
  <si>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</si>
  <si>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</si>
  <si>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</si>
  <si>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</si>
  <si>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</si>
  <si>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</si>
  <si>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</si>
  <si>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</si>
  <si>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</si>
  <si>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</si>
  <si>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</si>
  <si>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</si>
  <si>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</si>
  <si>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</si>
  <si>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</si>
  <si>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</si>
  <si>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</si>
  <si>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</si>
  <si>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</si>
  <si>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</si>
  <si>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</si>
  <si>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</si>
  <si>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</si>
  <si>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</si>
  <si>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</si>
  <si>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</si>
  <si>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</si>
  <si>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</si>
  <si>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</si>
  <si>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</si>
  <si>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</si>
  <si>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</si>
  <si>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</si>
  <si>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</si>
  <si>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</si>
  <si>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</si>
  <si>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</si>
  <si>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</si>
  <si>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</si>
  <si>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</si>
  <si>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</si>
  <si>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</si>
  <si>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</si>
  <si>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</si>
  <si>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</si>
  <si>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</si>
  <si>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</si>
  <si>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</si>
  <si>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</si>
  <si>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</si>
  <si>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</si>
  <si>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</si>
  <si>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</si>
  <si>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</si>
  <si>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</si>
  <si>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</si>
  <si>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</si>
  <si>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</si>
  <si>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</si>
  <si>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</si>
  <si>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</si>
  <si>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</si>
  <si>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</si>
  <si>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</si>
  <si>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</si>
  <si>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</si>
  <si>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</si>
  <si>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</si>
  <si>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</si>
  <si>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</si>
  <si>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</si>
  <si>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</si>
  <si>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</si>
  <si>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</si>
  <si>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</si>
  <si>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</si>
  <si>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</si>
  <si>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</si>
  <si>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</si>
  <si>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</si>
  <si>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</si>
  <si>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</si>
  <si>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</si>
  <si>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</si>
  <si>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</si>
  <si>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</si>
  <si>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</si>
  <si>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</si>
  <si>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</si>
  <si>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</si>
  <si>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</si>
  <si>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</si>
  <si>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</si>
  <si>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</si>
  <si>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</si>
  <si>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</si>
  <si>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</si>
  <si>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</si>
  <si>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</si>
  <si>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</si>
  <si>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</si>
  <si>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</si>
  <si>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</si>
  <si>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</si>
  <si>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</si>
  <si>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</si>
  <si>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</si>
  <si>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</si>
  <si>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</si>
  <si>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</si>
  <si>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</si>
  <si>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</si>
  <si>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</si>
  <si>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</si>
  <si>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</si>
  <si>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</si>
  <si>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</si>
  <si>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</si>
  <si>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</si>
  <si>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</si>
  <si>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</si>
  <si>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</si>
  <si>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</si>
  <si>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</si>
  <si>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</si>
  <si>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</si>
  <si>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</si>
  <si>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</si>
  <si>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</si>
  <si>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</si>
  <si>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</si>
  <si>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</si>
  <si>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</si>
  <si>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</si>
  <si>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</si>
  <si>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</si>
  <si>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</si>
  <si>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</si>
  <si>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</si>
  <si>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</si>
  <si>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</si>
  <si>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</si>
  <si>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</si>
  <si>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</si>
  <si>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</si>
  <si>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</si>
  <si>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</si>
  <si>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</si>
  <si>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</si>
  <si>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</si>
  <si>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</si>
  <si>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</si>
  <si>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</si>
  <si>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</si>
  <si>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</si>
  <si>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</si>
  <si>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</si>
  <si>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</si>
  <si>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</si>
  <si>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</si>
  <si>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</si>
  <si>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</si>
  <si>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</si>
  <si>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</si>
  <si>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</si>
  <si>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</si>
  <si>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</si>
  <si>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</si>
  <si>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</si>
  <si>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</si>
  <si>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</si>
  <si>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</si>
  <si>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</si>
  <si>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</si>
  <si>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</si>
  <si>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</si>
  <si>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</si>
  <si>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</si>
  <si>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</si>
  <si>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</si>
  <si>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</si>
  <si>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</si>
  <si>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</si>
  <si>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</si>
  <si>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</si>
  <si>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</si>
  <si>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</si>
  <si>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</si>
  <si>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</si>
  <si>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</si>
  <si>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</si>
  <si>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</si>
  <si>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</si>
  <si>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</si>
  <si>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</si>
  <si>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</si>
  <si>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</si>
  <si>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</si>
  <si>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</si>
  <si>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</si>
  <si>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</si>
  <si>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</si>
  <si>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</si>
  <si>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</si>
  <si>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</si>
  <si>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</si>
  <si>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</si>
  <si>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</si>
  <si>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</si>
  <si>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</si>
  <si>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</si>
  <si>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</si>
  <si>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</si>
  <si>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</si>
  <si>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</si>
  <si>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</si>
  <si>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</si>
  <si>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</si>
  <si>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</si>
  <si>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</si>
  <si>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</si>
  <si>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</si>
  <si>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</si>
  <si>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</si>
  <si>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</si>
  <si>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</si>
  <si>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</si>
  <si>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</si>
  <si>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</si>
  <si>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</si>
  <si>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</si>
  <si>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</si>
  <si>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</si>
  <si>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</si>
  <si>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</si>
  <si>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</si>
  <si>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</si>
  <si>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</si>
  <si>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</si>
  <si>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</si>
  <si>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</si>
  <si>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</si>
  <si>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</si>
  <si>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</si>
  <si>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</si>
  <si>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</si>
  <si>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</si>
  <si>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</si>
  <si>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</si>
  <si>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</si>
  <si>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</si>
  <si>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</si>
  <si>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</si>
  <si>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</si>
  <si>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</si>
  <si>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</si>
  <si>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</si>
  <si>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</si>
  <si>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</si>
  <si>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</si>
  <si>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</si>
  <si>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</si>
  <si>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</si>
  <si>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</si>
  <si>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</si>
  <si>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</si>
  <si>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</si>
  <si>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</si>
  <si>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</si>
  <si>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</si>
  <si>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</si>
  <si>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</si>
  <si>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</si>
  <si>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</si>
  <si>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</si>
  <si>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</si>
  <si>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</si>
  <si>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</si>
  <si>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</si>
  <si>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</si>
  <si>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</si>
  <si>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</si>
  <si>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</si>
  <si>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</si>
  <si>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</si>
  <si>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</si>
  <si>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</si>
  <si>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</si>
  <si>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</si>
  <si>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</si>
  <si>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</si>
  <si>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</si>
  <si>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</si>
  <si>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</si>
  <si>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</si>
  <si>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</si>
  <si>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</si>
  <si>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</si>
  <si>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</si>
  <si>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</si>
  <si>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</si>
  <si>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</si>
  <si>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</si>
  <si>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</si>
  <si>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</si>
  <si>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</si>
  <si>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</si>
  <si>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</si>
  <si>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</si>
  <si>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</si>
  <si>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</si>
  <si>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</si>
  <si>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</si>
  <si>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</si>
  <si>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</si>
  <si>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</si>
  <si>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</si>
  <si>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</si>
  <si>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</si>
  <si>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</si>
  <si>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</si>
  <si>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</si>
  <si>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</si>
  <si>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</si>
  <si>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</si>
  <si>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</si>
  <si>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</si>
  <si>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</si>
  <si>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</si>
  <si>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</si>
  <si>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</si>
  <si>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</si>
  <si>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</si>
  <si>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</si>
  <si>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</si>
  <si>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</si>
  <si>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</si>
  <si>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</si>
  <si>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</si>
  <si>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</si>
  <si>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</si>
  <si>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</si>
  <si>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</si>
  <si>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</si>
  <si>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</si>
  <si>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</si>
  <si>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</si>
  <si>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</si>
  <si>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</si>
  <si>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</si>
  <si>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</si>
  <si>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</si>
  <si>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</si>
  <si>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</si>
  <si>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</si>
  <si>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</si>
  <si>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</si>
  <si>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</si>
  <si>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</si>
  <si>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</si>
  <si>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</si>
  <si>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</si>
  <si>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</si>
  <si>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</si>
  <si>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</si>
  <si>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</si>
  <si>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</si>
  <si>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</si>
  <si>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</si>
  <si>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</si>
  <si>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</si>
  <si>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</si>
  <si>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</si>
  <si>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</si>
  <si>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</si>
  <si>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</si>
  <si>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</si>
  <si>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</si>
  <si>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</si>
  <si>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</si>
  <si>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</si>
  <si>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</si>
  <si>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</si>
  <si>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</si>
  <si>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</si>
  <si>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</si>
  <si>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</si>
  <si>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</si>
  <si>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</si>
  <si>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</si>
  <si>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</si>
  <si>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</si>
  <si>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</si>
  <si>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</si>
  <si>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</si>
  <si>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</si>
  <si>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</si>
  <si>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</si>
  <si>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</si>
  <si>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</si>
  <si>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</si>
  <si>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</si>
  <si>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</si>
  <si>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</si>
  <si>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</si>
  <si>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</si>
  <si>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</si>
  <si>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</si>
  <si>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</si>
  <si>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</si>
  <si>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</si>
  <si>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</si>
  <si>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</si>
  <si>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</si>
  <si>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</si>
  <si>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</si>
  <si>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</si>
  <si>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</si>
  <si>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</si>
  <si>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</si>
  <si>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</si>
  <si>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</si>
  <si>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</si>
  <si>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</si>
  <si>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</si>
  <si>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</si>
  <si>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</si>
  <si>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</si>
  <si>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</si>
  <si>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</si>
  <si>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</si>
  <si>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</si>
  <si>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</si>
  <si>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</si>
  <si>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</si>
  <si>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</si>
  <si>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</si>
  <si>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</si>
  <si>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</si>
  <si>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</si>
  <si>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</si>
  <si>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</si>
  <si>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</si>
  <si>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</si>
  <si>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</si>
  <si>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</si>
  <si>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</si>
  <si>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</si>
  <si>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</si>
  <si>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</si>
  <si>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</si>
  <si>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</si>
  <si>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</si>
  <si>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</si>
  <si>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</si>
  <si>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</si>
  <si>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</si>
  <si>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</si>
  <si>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</si>
  <si>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</si>
  <si>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</si>
  <si>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</si>
  <si>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</si>
  <si>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</si>
  <si>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</si>
  <si>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</si>
  <si>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</si>
  <si>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</si>
  <si>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</si>
  <si>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</si>
  <si>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</si>
  <si>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</si>
  <si>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</si>
  <si>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</si>
  <si>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</si>
  <si>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</si>
  <si>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</si>
  <si>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</si>
  <si>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</si>
  <si>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</si>
  <si>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</si>
  <si>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</si>
  <si>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</si>
  <si>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</si>
  <si>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</si>
  <si>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</si>
  <si>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</si>
  <si>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</si>
  <si>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</si>
  <si>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</si>
  <si>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</si>
  <si>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</si>
  <si>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</si>
  <si>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</si>
  <si>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</si>
  <si>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</si>
  <si>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</si>
  <si>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</si>
  <si>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</si>
  <si>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</si>
  <si>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</si>
  <si>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</si>
  <si>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</si>
  <si>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</si>
  <si>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</si>
  <si>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</si>
  <si>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</si>
  <si>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</si>
  <si>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</si>
  <si>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</si>
  <si>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</si>
  <si>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</si>
  <si>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</si>
  <si>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</si>
  <si>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</si>
  <si>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</si>
  <si>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</si>
  <si>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</si>
  <si>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</si>
  <si>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</si>
  <si>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</si>
  <si>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</si>
  <si>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</si>
  <si>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</si>
  <si>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</si>
  <si>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</si>
  <si>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</si>
  <si>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</si>
  <si>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</si>
  <si>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</si>
  <si>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</si>
  <si>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</si>
  <si>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</si>
  <si>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</si>
  <si>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</si>
  <si>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</si>
  <si>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</si>
  <si>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</si>
  <si>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</si>
  <si>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</si>
  <si>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</si>
  <si>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</si>
  <si>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</si>
  <si>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</si>
  <si>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</si>
  <si>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</si>
  <si>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</si>
  <si>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</si>
  <si>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</si>
  <si>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</si>
  <si>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</si>
  <si>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</si>
  <si>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</si>
  <si>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</si>
  <si>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</si>
  <si>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</si>
  <si>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</si>
  <si>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</si>
  <si>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</si>
  <si>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</si>
  <si>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</si>
  <si>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</si>
  <si>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</si>
  <si>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</si>
  <si>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</si>
  <si>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</si>
  <si>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</si>
  <si>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</si>
  <si>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</si>
  <si>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</si>
  <si>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</si>
  <si>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</si>
  <si>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</si>
  <si>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</si>
  <si>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</si>
  <si>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</si>
  <si>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</si>
  <si>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</si>
  <si>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</si>
  <si>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</si>
  <si>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</si>
  <si>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</si>
  <si>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</si>
  <si>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</si>
  <si>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</si>
  <si>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</si>
  <si>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</si>
  <si>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</si>
  <si>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</si>
  <si>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</si>
  <si>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</si>
  <si>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</si>
  <si>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</si>
  <si>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</si>
  <si>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</si>
  <si>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</si>
  <si>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</si>
  <si>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</si>
  <si>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</si>
  <si>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</si>
  <si>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</si>
  <si>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</si>
  <si>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</si>
  <si>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</si>
  <si>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</si>
  <si>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</si>
  <si>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</si>
  <si>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</si>
  <si>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</si>
  <si>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</si>
  <si>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</si>
  <si>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</si>
  <si>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</si>
  <si>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</si>
  <si>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</si>
  <si>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</si>
  <si>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</si>
  <si>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</si>
  <si>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</si>
  <si>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</si>
  <si>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</si>
  <si>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</si>
  <si>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</si>
  <si>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</si>
  <si>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</si>
  <si>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</si>
  <si>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</si>
  <si>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</si>
  <si>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</si>
  <si>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</si>
  <si>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</si>
  <si>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</si>
  <si>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</si>
  <si>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</si>
  <si>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</si>
  <si>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</si>
  <si>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</si>
  <si>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</si>
  <si>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</si>
  <si>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</si>
  <si>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</si>
  <si>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</si>
  <si>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</si>
  <si>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</si>
  <si>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</si>
  <si>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</si>
  <si>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</si>
  <si>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</si>
  <si>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</si>
  <si>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</si>
  <si>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</si>
  <si>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</si>
  <si>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</si>
  <si>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</si>
  <si>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</si>
  <si>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</si>
  <si>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</si>
  <si>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</si>
  <si>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</si>
  <si>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</si>
  <si>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</si>
  <si>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</si>
  <si>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</si>
  <si>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</si>
  <si>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</si>
  <si>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</si>
  <si>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</si>
  <si>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</si>
  <si>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</si>
  <si>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</si>
  <si>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</si>
  <si>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</si>
  <si>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</si>
  <si>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</si>
  <si>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</si>
  <si>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</si>
  <si>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</si>
  <si>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</si>
  <si>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</si>
  <si>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</si>
  <si>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</si>
  <si>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</si>
  <si>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</si>
  <si>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</si>
  <si>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</si>
  <si>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</si>
  <si>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</si>
  <si>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</si>
  <si>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</si>
  <si>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</si>
  <si>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</si>
  <si>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</si>
  <si>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</si>
  <si>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</si>
  <si>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</si>
  <si>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</si>
  <si>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</si>
  <si>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</si>
  <si>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</si>
  <si>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</si>
  <si>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</si>
  <si>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</si>
  <si>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</si>
  <si>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</si>
  <si>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</si>
  <si>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</si>
  <si>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</si>
  <si>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</si>
  <si>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</si>
  <si>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</si>
  <si>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</si>
  <si>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</si>
  <si>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</si>
  <si>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</si>
  <si>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</si>
  <si>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</si>
  <si>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</si>
  <si>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</si>
  <si>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</si>
  <si>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</si>
  <si>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</si>
  <si>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</si>
  <si>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</si>
  <si>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</si>
  <si>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</si>
  <si>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</si>
  <si>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</si>
  <si>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</si>
  <si>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</si>
  <si>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</si>
  <si>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</si>
  <si>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</si>
  <si>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</si>
  <si>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</si>
  <si>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</si>
  <si>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</si>
  <si>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</si>
  <si>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</si>
  <si>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</si>
  <si>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</si>
  <si>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</si>
  <si>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</si>
  <si>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</si>
  <si>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</si>
  <si>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</si>
  <si>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</si>
  <si>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</si>
  <si>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</si>
  <si>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</si>
  <si>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</si>
  <si>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</si>
  <si>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</si>
  <si>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</si>
  <si>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</si>
  <si>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</si>
  <si>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</si>
  <si>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</si>
  <si>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</si>
  <si>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</si>
  <si>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</si>
  <si>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</si>
  <si>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</si>
  <si>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</si>
  <si>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</si>
  <si>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</si>
  <si>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</si>
  <si>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</si>
  <si>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</si>
  <si>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</si>
  <si>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</si>
  <si>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</si>
  <si>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</si>
  <si>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</si>
  <si>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</si>
  <si>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</si>
  <si>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</si>
  <si>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</si>
  <si>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</si>
  <si>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</si>
  <si>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</si>
  <si>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</si>
  <si>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</si>
  <si>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</si>
  <si>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</si>
  <si>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</si>
  <si>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</si>
  <si>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</si>
  <si>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</si>
  <si>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</si>
  <si>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</si>
  <si>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</si>
  <si>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</si>
  <si>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</si>
  <si>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</si>
  <si>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</si>
  <si>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</si>
  <si>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</si>
  <si>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</si>
  <si>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</si>
  <si>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</si>
  <si>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</si>
  <si>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</si>
  <si>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</si>
  <si>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</si>
  <si>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</si>
  <si>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</si>
  <si>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</si>
  <si>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</si>
  <si>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</si>
  <si>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</si>
  <si>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</si>
  <si>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</si>
  <si>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</si>
  <si>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</si>
  <si>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</si>
  <si>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</si>
  <si>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</si>
  <si>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</si>
  <si>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</si>
  <si>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</si>
  <si>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</si>
  <si>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</si>
  <si>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</si>
  <si>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</si>
  <si>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</si>
  <si>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</si>
  <si>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</si>
  <si>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</si>
  <si>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</si>
  <si>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</si>
  <si>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</si>
  <si>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</si>
  <si>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</si>
  <si>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</si>
  <si>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</si>
  <si>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</si>
  <si>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</si>
  <si>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</si>
  <si>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</si>
  <si>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</si>
  <si>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</si>
  <si>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</si>
  <si>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</si>
  <si>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</si>
  <si>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</si>
  <si>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</si>
  <si>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</si>
  <si>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</si>
  <si>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</si>
  <si>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</si>
  <si>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</si>
  <si>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</si>
  <si>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</si>
  <si>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</si>
  <si>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</si>
  <si>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</si>
  <si>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</si>
  <si>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</si>
  <si>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</si>
  <si>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</si>
  <si>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</si>
  <si>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</si>
  <si>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</si>
  <si>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</si>
  <si>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</si>
  <si>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</si>
  <si>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</si>
  <si>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</si>
  <si>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</si>
  <si>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</si>
  <si>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</si>
  <si>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</si>
  <si>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</si>
  <si>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</si>
  <si>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</si>
  <si>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</si>
  <si>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</si>
  <si>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</si>
  <si>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</si>
  <si>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</si>
  <si>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</si>
  <si>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</si>
  <si>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</si>
  <si>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</si>
  <si>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</si>
  <si>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</si>
  <si>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</si>
  <si>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</si>
  <si>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</si>
  <si>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</si>
  <si>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</si>
  <si>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</si>
  <si>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</si>
  <si>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</si>
  <si>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</si>
  <si>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</si>
  <si>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</si>
  <si>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</si>
  <si>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</si>
  <si>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</si>
  <si>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</si>
  <si>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</si>
  <si>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</si>
  <si>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</si>
  <si>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</si>
  <si>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</si>
  <si>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</si>
  <si>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</si>
  <si>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</si>
  <si>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</si>
  <si>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</si>
  <si>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</si>
  <si>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</si>
  <si>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</si>
  <si>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</si>
  <si>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</si>
  <si>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</si>
  <si>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</si>
  <si>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</si>
  <si>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</si>
  <si>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</si>
  <si>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</si>
  <si>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</si>
  <si>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</si>
  <si>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</si>
  <si>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</si>
  <si>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</si>
  <si>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</si>
  <si>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</si>
  <si>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</si>
  <si>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</si>
  <si>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</si>
  <si>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</si>
  <si>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</si>
  <si>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</si>
  <si>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</si>
  <si>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</si>
  <si>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</si>
  <si>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</si>
  <si>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</si>
  <si>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</si>
  <si>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</si>
  <si>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</si>
  <si>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</si>
  <si>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</si>
  <si>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</si>
  <si>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</si>
  <si>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</si>
  <si>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</si>
  <si>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</si>
  <si>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</si>
  <si>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</si>
  <si>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</si>
  <si>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</si>
  <si>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</si>
  <si>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</si>
  <si>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</si>
  <si>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</si>
  <si>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</si>
  <si>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</si>
  <si>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</si>
  <si>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</si>
  <si>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</si>
  <si>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</si>
  <si>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</si>
  <si>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</si>
  <si>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</si>
  <si>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</si>
  <si>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</si>
  <si>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</si>
  <si>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</si>
  <si>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</si>
  <si>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</si>
  <si>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</si>
  <si>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</si>
  <si>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</si>
  <si>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</si>
  <si>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</si>
  <si>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</si>
  <si>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</si>
  <si>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</si>
  <si>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</si>
  <si>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</si>
  <si>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</si>
  <si>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</si>
  <si>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</si>
  <si>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</si>
  <si>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</si>
  <si>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</si>
  <si>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</si>
  <si>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</si>
  <si>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</si>
  <si>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</si>
  <si>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</si>
  <si>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</si>
  <si>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</si>
  <si>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</si>
  <si>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</si>
  <si>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</si>
  <si>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</si>
  <si>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</si>
  <si>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</si>
  <si>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</si>
  <si>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</si>
  <si>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</si>
  <si>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</si>
  <si>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</si>
  <si>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</si>
  <si>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</si>
  <si>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</si>
  <si>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</si>
  <si>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</si>
  <si>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</si>
  <si>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</si>
  <si>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</si>
  <si>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</si>
  <si>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</si>
  <si>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</si>
  <si>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</si>
  <si>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</si>
  <si>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</si>
  <si>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</si>
  <si>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</si>
  <si>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</si>
  <si>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</si>
  <si>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</si>
  <si>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</si>
  <si>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</si>
  <si>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</si>
  <si>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</si>
  <si>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</si>
  <si>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</si>
  <si>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</si>
  <si>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</si>
  <si>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</si>
  <si>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</si>
  <si>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</si>
  <si>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</si>
  <si>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</si>
  <si>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</si>
  <si>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</si>
  <si>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</si>
  <si>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</si>
  <si>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</si>
  <si>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</si>
  <si>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</si>
  <si>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</si>
  <si>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</si>
  <si>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</si>
  <si>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</si>
  <si>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</si>
  <si>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</si>
  <si>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</si>
  <si>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</si>
  <si>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</si>
  <si>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</si>
  <si>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</si>
  <si>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</si>
  <si>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</si>
  <si>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</si>
  <si>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</si>
  <si>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</si>
  <si>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</si>
  <si>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</si>
  <si>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</si>
  <si>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</si>
  <si>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</si>
  <si>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</si>
  <si>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</si>
  <si>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</si>
  <si>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</si>
  <si>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</si>
  <si>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</si>
  <si>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</si>
  <si>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</si>
  <si>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</si>
  <si>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</si>
  <si>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</si>
  <si>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</si>
  <si>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</si>
  <si>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</si>
  <si>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</si>
  <si>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</si>
  <si>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</si>
  <si>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</si>
  <si>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</si>
  <si>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</si>
  <si>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</si>
  <si>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</si>
  <si>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</si>
  <si>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</si>
  <si>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</si>
  <si>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</si>
  <si>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</si>
  <si>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</si>
  <si>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</si>
  <si>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</si>
  <si>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</si>
  <si>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</si>
  <si>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</si>
  <si>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</si>
  <si>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</si>
  <si>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</si>
  <si>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</si>
  <si>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</si>
  <si>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</si>
  <si>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</si>
  <si>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</si>
  <si>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</si>
  <si>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</si>
  <si>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</si>
  <si>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</si>
  <si>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</si>
  <si>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</si>
  <si>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</si>
  <si>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</si>
  <si>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</si>
  <si>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</si>
  <si>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</si>
  <si>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</si>
  <si>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</si>
  <si>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</si>
  <si>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</si>
  <si>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</si>
  <si>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</si>
  <si>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</si>
  <si>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</si>
  <si>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</si>
  <si>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</si>
  <si>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</si>
  <si>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</si>
  <si>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</si>
  <si>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</si>
  <si>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</si>
  <si>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</si>
  <si>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</si>
  <si>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</si>
  <si>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</si>
  <si>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</si>
  <si>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</si>
  <si>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</si>
  <si>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</si>
  <si>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</si>
  <si>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</si>
  <si>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</si>
  <si>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</si>
  <si>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</si>
  <si>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</si>
  <si>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</si>
  <si>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</si>
  <si>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</si>
  <si>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</si>
  <si>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</si>
  <si>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</si>
  <si>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</si>
  <si>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</si>
  <si>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</si>
  <si>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</si>
  <si>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</si>
  <si>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</si>
  <si>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</si>
  <si>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</si>
  <si>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</si>
  <si>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</si>
  <si>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</si>
  <si>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</si>
  <si>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</si>
  <si>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</si>
  <si>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</si>
  <si>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</si>
  <si>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</si>
  <si>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</si>
  <si>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</si>
  <si>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</si>
  <si>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</si>
  <si>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</si>
  <si>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</si>
  <si>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</si>
  <si>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</si>
  <si>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</si>
  <si>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</si>
  <si>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</si>
  <si>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</si>
  <si>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</si>
  <si>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</si>
  <si>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</si>
  <si>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</si>
  <si>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</si>
  <si>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</si>
  <si>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</si>
  <si>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</si>
  <si>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</si>
  <si>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</si>
  <si>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</si>
  <si>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</si>
  <si>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</si>
  <si>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</si>
  <si>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</si>
  <si>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</si>
  <si>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</si>
  <si>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</si>
  <si>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</si>
  <si>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</si>
  <si>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</si>
  <si>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</si>
  <si>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</si>
  <si>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</si>
  <si>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</si>
  <si>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</si>
  <si>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</si>
  <si>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</si>
  <si>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</si>
  <si>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</si>
  <si>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</si>
  <si>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</si>
  <si>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</si>
  <si>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</si>
  <si>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</si>
  <si>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</si>
  <si>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</si>
  <si>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</si>
  <si>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</si>
  <si>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</si>
  <si>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</si>
  <si>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</si>
  <si>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</si>
  <si>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</si>
  <si>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</si>
  <si>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</si>
  <si>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</si>
  <si>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</si>
  <si>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</si>
  <si>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</si>
  <si>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</si>
  <si>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</si>
  <si>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</si>
  <si>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</si>
  <si>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</si>
  <si>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</si>
  <si>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</si>
  <si>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</si>
  <si>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</si>
  <si>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</si>
  <si>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</si>
  <si>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</si>
  <si>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</si>
  <si>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</si>
  <si>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</si>
  <si>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</si>
  <si>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</si>
  <si>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</si>
  <si>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</si>
  <si>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</si>
  <si>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</si>
  <si>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</si>
  <si>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</si>
  <si>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</si>
  <si>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</si>
  <si>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</si>
  <si>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</si>
  <si>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</si>
  <si>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</si>
  <si>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</si>
  <si>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</si>
  <si>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</si>
  <si>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</si>
  <si>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</si>
  <si>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</si>
  <si>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</si>
  <si>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</si>
  <si>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</si>
  <si>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</si>
  <si>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</si>
  <si>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</si>
  <si>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</si>
  <si>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</si>
  <si>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</si>
  <si>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</si>
  <si>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</si>
  <si>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</si>
  <si>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</si>
  <si>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</si>
  <si>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</si>
  <si>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</si>
  <si>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</si>
  <si>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</si>
  <si>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</si>
  <si>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</si>
  <si>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</si>
  <si>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</si>
  <si>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</si>
  <si>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</si>
  <si>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</si>
  <si>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</si>
  <si>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</si>
  <si>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</si>
  <si>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</si>
  <si>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</si>
  <si>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</si>
  <si>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</si>
  <si>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</si>
  <si>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</si>
  <si>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</si>
  <si>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</si>
  <si>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</si>
  <si>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</si>
  <si>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</si>
  <si>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</si>
  <si>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</si>
  <si>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</si>
  <si>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</si>
  <si>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</si>
  <si>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</si>
  <si>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</si>
  <si>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</si>
  <si>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</si>
  <si>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</si>
  <si>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</si>
  <si>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</si>
  <si>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</si>
  <si>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</si>
  <si>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</si>
  <si>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</si>
  <si>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</si>
  <si>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</si>
  <si>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</si>
  <si>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</si>
  <si>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</si>
  <si>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</si>
  <si>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</si>
  <si>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</si>
  <si>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</si>
  <si>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</si>
  <si>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</si>
  <si>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</si>
  <si>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</si>
  <si>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</si>
  <si>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</si>
  <si>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</si>
  <si>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</si>
  <si>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</si>
  <si>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</si>
  <si>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</si>
  <si>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</si>
  <si>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</si>
  <si>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</si>
  <si>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</si>
  <si>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</si>
  <si>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</si>
  <si>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</si>
  <si>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</si>
  <si>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</si>
  <si>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</si>
  <si>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</si>
  <si>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</si>
  <si>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</si>
  <si>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</si>
  <si>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</si>
  <si>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</si>
  <si>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</si>
  <si>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</si>
  <si>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</si>
  <si>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</si>
  <si>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</si>
  <si>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</si>
  <si>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</si>
  <si>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</si>
  <si>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</si>
  <si>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</si>
  <si>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</si>
  <si>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</si>
  <si>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</si>
  <si>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</si>
  <si>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</si>
  <si>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</si>
  <si>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</si>
  <si>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</si>
  <si>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</si>
  <si>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</si>
  <si>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</si>
  <si>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</si>
  <si>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</si>
  <si>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</si>
  <si>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</si>
  <si>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</si>
  <si>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</si>
  <si>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</si>
  <si>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</si>
  <si>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</si>
  <si>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</si>
  <si>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</si>
  <si>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</si>
  <si>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</si>
  <si>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</si>
  <si>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</si>
  <si>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</si>
  <si>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</si>
  <si>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</si>
  <si>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</si>
  <si>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</si>
  <si>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</si>
  <si>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</si>
  <si>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</si>
  <si>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</si>
  <si>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</si>
  <si>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</si>
  <si>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</si>
  <si>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</si>
  <si>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</si>
  <si>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</si>
  <si>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</si>
  <si>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</si>
  <si>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</si>
  <si>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</si>
  <si>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</si>
  <si>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</si>
  <si>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</si>
  <si>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</si>
  <si>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</si>
  <si>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</si>
  <si>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</si>
  <si>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</si>
  <si>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</si>
  <si>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</si>
  <si>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</si>
  <si>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</si>
  <si>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</si>
  <si>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</si>
  <si>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</si>
  <si>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</si>
  <si>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</si>
  <si>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</si>
  <si>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</si>
  <si>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</si>
  <si>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</si>
  <si>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</si>
  <si>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</si>
  <si>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</si>
  <si>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</si>
  <si>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</si>
  <si>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</si>
  <si>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</si>
  <si>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</si>
  <si>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</si>
  <si>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</si>
  <si>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</si>
  <si>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</si>
  <si>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</si>
  <si>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</si>
  <si>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</si>
  <si>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</si>
  <si>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</si>
  <si>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</si>
  <si>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</si>
  <si>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</si>
  <si>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</si>
  <si>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</si>
  <si>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</si>
  <si>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</si>
  <si>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</si>
  <si>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</si>
  <si>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</si>
  <si>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</si>
  <si>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</si>
  <si>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</si>
  <si>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</si>
  <si>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</si>
  <si>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</si>
  <si>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</si>
  <si>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</si>
  <si>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</si>
  <si>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</si>
  <si>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</si>
  <si>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</si>
  <si>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</si>
  <si>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</si>
  <si>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</si>
  <si>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</si>
  <si>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</si>
  <si>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</si>
  <si>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</si>
  <si>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</si>
  <si>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</si>
  <si>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</si>
  <si>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</si>
  <si>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</si>
  <si>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</si>
  <si>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</si>
  <si>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</si>
  <si>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</si>
  <si>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</si>
  <si>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</si>
  <si>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</si>
  <si>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</si>
  <si>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</si>
  <si>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</si>
  <si>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</si>
  <si>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</si>
  <si>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</si>
  <si>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</si>
  <si>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</si>
  <si>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</si>
  <si>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</si>
  <si>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</si>
  <si>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</si>
  <si>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</si>
  <si>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</si>
  <si>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</si>
  <si>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</si>
  <si>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</si>
  <si>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</si>
  <si>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</si>
  <si>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</si>
  <si>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</si>
  <si>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</si>
  <si>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</si>
  <si>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</si>
  <si>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</si>
  <si>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</si>
  <si>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</si>
  <si>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</si>
  <si>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</si>
  <si>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</si>
  <si>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</si>
  <si>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</si>
  <si>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</si>
  <si>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</si>
  <si>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</si>
  <si>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</si>
  <si>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</si>
  <si>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</si>
  <si>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</si>
  <si>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</si>
  <si>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</si>
  <si>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</si>
  <si>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</si>
  <si>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</si>
  <si>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</si>
  <si>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</si>
  <si>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</si>
  <si>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</si>
  <si>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</si>
  <si>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</si>
  <si>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</si>
  <si>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</si>
  <si>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</si>
  <si>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</si>
  <si>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</si>
  <si>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</si>
  <si>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</si>
  <si>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</si>
  <si>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</si>
  <si>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</si>
  <si>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</si>
  <si>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</si>
  <si>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</si>
  <si>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</si>
  <si>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</si>
  <si>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</si>
  <si>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</si>
  <si>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</si>
  <si>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</si>
  <si>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</si>
  <si>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</si>
  <si>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</si>
  <si>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</si>
  <si>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</si>
  <si>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</si>
  <si>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</si>
  <si>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</si>
  <si>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</si>
  <si>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</si>
  <si>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</si>
  <si>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</si>
  <si>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</si>
  <si>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</si>
  <si>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</si>
  <si>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</si>
  <si>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</si>
  <si>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</si>
  <si>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</si>
  <si>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</si>
  <si>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</si>
  <si>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</si>
  <si>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</si>
  <si>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</si>
  <si>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</si>
  <si>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</si>
  <si>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</si>
  <si>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</si>
  <si>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</si>
  <si>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</si>
  <si>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</si>
  <si>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</si>
  <si>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</si>
  <si>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</si>
  <si>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</si>
  <si>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</si>
  <si>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</si>
  <si>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</si>
  <si>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</si>
  <si>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</si>
  <si>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</si>
  <si>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</si>
  <si>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</si>
  <si>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</si>
  <si>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</si>
  <si>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</si>
  <si>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</si>
  <si>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</si>
  <si>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</si>
  <si>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</si>
  <si>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</si>
  <si>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</si>
  <si>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</si>
  <si>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</si>
  <si>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</si>
  <si>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</si>
  <si>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</si>
  <si>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</si>
  <si>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</si>
  <si>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</si>
  <si>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</si>
  <si>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</si>
  <si>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</si>
  <si>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</si>
  <si>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</si>
  <si>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</si>
  <si>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</si>
  <si>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</si>
  <si>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</si>
  <si>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</si>
  <si>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</si>
  <si>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</si>
  <si>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</si>
  <si>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</si>
  <si>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</si>
  <si>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</si>
  <si>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</si>
  <si>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</si>
  <si>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</si>
  <si>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</si>
  <si>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</si>
  <si>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</si>
  <si>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</si>
  <si>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</si>
  <si>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</si>
  <si>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</si>
  <si>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</si>
  <si>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</si>
  <si>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</si>
  <si>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</si>
  <si>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</si>
  <si>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</si>
  <si>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</si>
  <si>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</si>
  <si>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</si>
  <si>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</si>
  <si>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</si>
  <si>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</si>
  <si>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</si>
  <si>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</si>
  <si>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</si>
  <si>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</si>
  <si>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</si>
  <si>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</si>
  <si>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</si>
  <si>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</si>
  <si>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</si>
  <si>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</si>
  <si>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</si>
  <si>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</si>
  <si>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</si>
  <si>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</si>
  <si>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</si>
  <si>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</si>
  <si>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</si>
  <si>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</si>
  <si>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</si>
  <si>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</si>
  <si>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</si>
  <si>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</si>
  <si>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</si>
  <si>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</si>
  <si>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</si>
  <si>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</si>
  <si>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</si>
  <si>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</si>
  <si>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</si>
  <si>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</si>
  <si>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</si>
  <si>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</si>
  <si>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</si>
  <si>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</si>
  <si>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</si>
  <si>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</si>
  <si>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</si>
  <si>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</si>
  <si>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</si>
  <si>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</si>
  <si>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</si>
  <si>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</si>
  <si>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</si>
  <si>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</si>
  <si>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</si>
  <si>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</si>
  <si>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</si>
  <si>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</si>
  <si>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</si>
  <si>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</si>
  <si>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</si>
  <si>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</si>
  <si>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</si>
  <si>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</si>
  <si>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</si>
  <si>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</si>
  <si>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</si>
  <si>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</si>
  <si>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</si>
  <si>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</si>
  <si>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</si>
  <si>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</si>
  <si>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</si>
  <si>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</si>
  <si>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</si>
  <si>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</si>
  <si>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</si>
  <si>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</si>
  <si>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</si>
  <si>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</si>
  <si>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</si>
  <si>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</si>
  <si>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</si>
  <si>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</si>
  <si>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</si>
  <si>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</si>
  <si>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</si>
  <si>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</si>
  <si>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</si>
  <si>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</si>
  <si>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</si>
  <si>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</si>
  <si>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</si>
  <si>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</si>
  <si>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</si>
  <si>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</si>
  <si>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</si>
  <si>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</si>
  <si>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</si>
  <si>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</si>
  <si>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</si>
  <si>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</si>
  <si>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</si>
  <si>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</si>
  <si>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</si>
  <si>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</si>
  <si>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</si>
  <si>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</si>
  <si>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</si>
  <si>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</si>
  <si>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</si>
  <si>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</si>
  <si>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</si>
  <si>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</si>
  <si>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</si>
  <si>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</si>
  <si>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</si>
  <si>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</si>
  <si>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</si>
  <si>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</si>
  <si>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</si>
  <si>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</si>
  <si>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</si>
  <si>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</si>
  <si>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</si>
  <si>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</si>
  <si>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</si>
  <si>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</si>
  <si>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</si>
  <si>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</si>
  <si>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</si>
  <si>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</si>
  <si>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</si>
  <si>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</si>
  <si>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</si>
  <si>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</si>
  <si>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</si>
  <si>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</si>
  <si>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</si>
  <si>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</si>
  <si>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</si>
  <si>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</si>
  <si>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</si>
  <si>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</si>
  <si>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</si>
  <si>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</si>
  <si>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</si>
  <si>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</si>
  <si>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</si>
  <si>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</si>
  <si>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</si>
  <si>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</si>
  <si>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</si>
  <si>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</si>
  <si>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</si>
  <si>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</si>
  <si>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</si>
  <si>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</si>
  <si>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</si>
  <si>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</si>
  <si>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</si>
  <si>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</si>
  <si>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</si>
  <si>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</si>
  <si>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</si>
  <si>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</si>
  <si>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</si>
  <si>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</si>
  <si>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</si>
  <si>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</si>
  <si>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</si>
  <si>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</si>
  <si>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</si>
  <si>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</si>
  <si>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</si>
  <si>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</si>
  <si>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</si>
  <si>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</si>
  <si>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</si>
  <si>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</si>
  <si>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</si>
  <si>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</si>
  <si>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</si>
  <si>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</si>
  <si>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</si>
  <si>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</si>
  <si>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</si>
  <si>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</si>
  <si>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</si>
  <si>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</si>
  <si>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</si>
  <si>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</si>
  <si>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</si>
  <si>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</si>
  <si>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</si>
  <si>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</si>
  <si>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</si>
  <si>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</si>
  <si>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</si>
  <si>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</si>
  <si>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</si>
  <si>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</si>
  <si>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</si>
  <si>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</si>
  <si>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</si>
  <si>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</si>
  <si>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</si>
  <si>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</si>
  <si>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</si>
  <si>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</si>
  <si>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</si>
  <si>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</si>
  <si>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</si>
  <si>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</si>
  <si>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</si>
  <si>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</si>
  <si>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</si>
  <si>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</si>
  <si>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</si>
  <si>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</si>
  <si>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</si>
  <si>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</si>
  <si>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</si>
  <si>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</si>
  <si>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</si>
  <si>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</si>
  <si>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</si>
  <si>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</si>
  <si>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</si>
  <si>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</si>
  <si>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</si>
  <si>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</si>
  <si>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</si>
  <si>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</si>
  <si>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</si>
  <si>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</si>
  <si>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</si>
  <si>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</si>
  <si>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</si>
  <si>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</si>
  <si>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</si>
  <si>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</si>
  <si>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</si>
  <si>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</si>
  <si>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</si>
  <si>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</si>
  <si>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</si>
  <si>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</si>
  <si>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</si>
  <si>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</si>
  <si>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</si>
  <si>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</si>
  <si>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</si>
  <si>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</si>
  <si>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</si>
  <si>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</si>
  <si>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</si>
  <si>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</si>
  <si>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</si>
  <si>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</si>
  <si>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</si>
  <si>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</si>
  <si>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</si>
  <si>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</si>
  <si>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</si>
  <si>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</si>
  <si>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</si>
  <si>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</si>
  <si>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</si>
  <si>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</si>
  <si>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</si>
  <si>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</si>
  <si>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</si>
  <si>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</si>
  <si>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</si>
  <si>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</si>
  <si>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</si>
  <si>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</si>
  <si>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</si>
  <si>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</si>
  <si>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</si>
  <si>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</si>
  <si>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</si>
  <si>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</si>
  <si>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</si>
  <si>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</si>
  <si>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</si>
  <si>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</si>
  <si>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</si>
  <si>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</si>
  <si>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</si>
  <si>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</si>
  <si>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</si>
  <si>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</si>
  <si>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</si>
  <si>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</si>
  <si>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</si>
  <si>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</si>
  <si>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</si>
  <si>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</si>
  <si>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</si>
  <si>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</si>
  <si>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</si>
  <si>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</si>
  <si>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</si>
  <si>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</si>
  <si>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</si>
  <si>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</si>
  <si>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</si>
  <si>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</si>
  <si>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</si>
  <si>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</si>
  <si>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</si>
  <si>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</si>
  <si>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</si>
  <si>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</si>
  <si>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</si>
  <si>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</si>
  <si>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</si>
  <si>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</si>
  <si>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</si>
  <si>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</si>
  <si>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</si>
  <si>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</si>
  <si>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</si>
  <si>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</si>
  <si>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</si>
  <si>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</si>
  <si>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</si>
  <si>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</si>
  <si>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</si>
  <si>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</si>
  <si>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</si>
  <si>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</si>
  <si>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</si>
  <si>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</si>
  <si>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</si>
  <si>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</si>
  <si>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</si>
  <si>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</si>
  <si>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</si>
  <si>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</si>
  <si>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</si>
  <si>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</si>
  <si>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</si>
  <si>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</si>
  <si>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</si>
  <si>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</si>
  <si>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</si>
  <si>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</si>
  <si>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</si>
  <si>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</si>
  <si>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</si>
  <si>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</si>
  <si>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</si>
  <si>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</si>
  <si>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</si>
  <si>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</si>
  <si>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</si>
  <si>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</si>
  <si>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</si>
  <si>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</si>
  <si>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</si>
  <si>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</si>
  <si>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</si>
  <si>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</si>
  <si>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</si>
  <si>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</si>
  <si>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</si>
  <si>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</si>
  <si>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</si>
  <si>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</si>
  <si>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</si>
  <si>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</si>
  <si>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</si>
  <si>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</si>
  <si>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</si>
  <si>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</si>
  <si>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</si>
  <si>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</si>
  <si>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</si>
  <si>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</si>
  <si>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</si>
  <si>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</si>
  <si>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</si>
  <si>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</si>
  <si>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</si>
  <si>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</si>
  <si>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</si>
  <si>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</si>
  <si>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</si>
  <si>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</si>
  <si>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</si>
  <si>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</si>
  <si>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</si>
  <si>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</si>
  <si>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</si>
  <si>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</si>
  <si>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</si>
  <si>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</si>
  <si>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</si>
  <si>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</si>
  <si>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</si>
  <si>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</si>
  <si>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</si>
  <si>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</si>
  <si>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</si>
  <si>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</si>
  <si>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</si>
  <si>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</si>
  <si>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</si>
  <si>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</si>
  <si>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</si>
  <si>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</si>
  <si>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</si>
  <si>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</si>
  <si>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</si>
  <si>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</si>
  <si>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</si>
  <si>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</si>
  <si>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</si>
  <si>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</si>
  <si>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</si>
  <si>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</si>
  <si>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</si>
  <si>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</si>
  <si>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</si>
  <si>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</si>
  <si>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</si>
  <si>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</si>
  <si>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</si>
  <si>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</si>
  <si>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</si>
  <si>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</si>
  <si>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</si>
  <si>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</si>
  <si>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</si>
  <si>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</si>
  <si>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</si>
  <si>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</si>
  <si>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</si>
  <si>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</si>
  <si>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</si>
  <si>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</si>
  <si>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</si>
  <si>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</si>
  <si>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</si>
  <si>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</si>
  <si>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</si>
  <si>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</si>
  <si>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</si>
  <si>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</si>
  <si>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</si>
  <si>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</si>
  <si>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</si>
  <si>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</si>
  <si>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</si>
  <si>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</si>
  <si>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</si>
  <si>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</si>
  <si>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</si>
  <si>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</si>
  <si>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</si>
  <si>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</si>
  <si>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</si>
  <si>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</si>
  <si>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</si>
  <si>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</si>
  <si>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</si>
  <si>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</si>
  <si>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</si>
  <si>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</si>
  <si>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</si>
  <si>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</si>
  <si>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</si>
  <si>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</si>
  <si>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</si>
  <si>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</si>
  <si>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</si>
  <si>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</si>
  <si>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</si>
  <si>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</si>
  <si>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</si>
  <si>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</si>
  <si>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</si>
  <si>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</si>
  <si>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</si>
  <si>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</si>
  <si>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</si>
  <si>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</si>
  <si>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</si>
  <si>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</si>
  <si>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</si>
  <si>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</si>
  <si>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</si>
  <si>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</si>
  <si>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</si>
  <si>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</si>
  <si>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</si>
  <si>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</si>
  <si>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</si>
  <si>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</si>
  <si>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</si>
  <si>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</si>
  <si>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</si>
  <si>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</si>
  <si>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</si>
  <si>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</si>
  <si>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</si>
  <si>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</si>
  <si>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</si>
  <si>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</si>
  <si>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</si>
  <si>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</si>
  <si>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</si>
  <si>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</si>
  <si>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</si>
  <si>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</si>
  <si>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</si>
  <si>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</si>
  <si>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</si>
  <si>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</si>
  <si>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</si>
  <si>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</si>
  <si>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</si>
  <si>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</si>
  <si>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</si>
  <si>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</si>
  <si>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</si>
  <si>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</si>
  <si>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</si>
  <si>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</si>
  <si>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</si>
  <si>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</si>
  <si>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</si>
  <si>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</si>
  <si>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</si>
  <si>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</si>
  <si>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</si>
  <si>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</si>
  <si>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</si>
  <si>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</si>
  <si>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</si>
  <si>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</si>
  <si>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</si>
  <si>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</si>
  <si>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</si>
  <si>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</si>
  <si>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</si>
  <si>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</si>
  <si>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</si>
  <si>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</si>
  <si>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</si>
  <si>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</si>
  <si>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</si>
  <si>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</si>
  <si>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</si>
  <si>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</si>
  <si>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</si>
  <si>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</si>
  <si>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</si>
  <si>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</si>
  <si>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</si>
  <si>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</si>
  <si>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</si>
  <si>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</si>
  <si>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</si>
  <si>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</si>
  <si>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</si>
  <si>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</si>
  <si>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</si>
  <si>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</si>
  <si>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</si>
  <si>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</si>
  <si>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</si>
  <si>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</si>
  <si>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</si>
  <si>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</si>
  <si>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</si>
  <si>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</si>
  <si>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</si>
  <si>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</si>
  <si>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</si>
  <si>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</si>
  <si>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</si>
  <si>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</si>
  <si>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</si>
  <si>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</si>
  <si>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</si>
  <si>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</si>
  <si>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</si>
  <si>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</si>
  <si>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</si>
  <si>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</si>
  <si>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</si>
  <si>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</si>
  <si>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</si>
  <si>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</si>
  <si>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</si>
  <si>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</si>
  <si>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</si>
  <si>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</si>
  <si>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</si>
  <si>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</si>
  <si>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</si>
  <si>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</si>
  <si>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</si>
  <si>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</si>
  <si>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</si>
  <si>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</si>
  <si>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</si>
  <si>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</si>
  <si>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</si>
  <si>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</si>
  <si>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</si>
  <si>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</si>
  <si>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</si>
  <si>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</si>
  <si>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</si>
  <si>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</si>
  <si>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</si>
  <si>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</si>
  <si>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</si>
  <si>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</si>
  <si>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</si>
  <si>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</si>
  <si>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</si>
  <si>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</si>
  <si>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</si>
  <si>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</si>
  <si>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</si>
  <si>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</si>
  <si>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</si>
  <si>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</si>
  <si>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</si>
  <si>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</si>
  <si>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</si>
  <si>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</si>
  <si>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</si>
  <si>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</si>
  <si>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</si>
  <si>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</si>
  <si>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</si>
  <si>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</si>
  <si>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</si>
  <si>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</si>
  <si>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</si>
  <si>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</si>
  <si>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</si>
  <si>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</si>
  <si>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</si>
  <si>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</si>
  <si>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</si>
  <si>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</si>
  <si>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</si>
  <si>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</si>
  <si>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</si>
  <si>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</si>
  <si>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</si>
  <si>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</si>
  <si>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</si>
  <si>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</si>
  <si>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</si>
  <si>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</si>
  <si>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</si>
  <si>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</si>
  <si>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</si>
  <si>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</si>
  <si>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</si>
  <si>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</si>
  <si>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</si>
  <si>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</si>
  <si>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</si>
  <si>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</si>
  <si>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</si>
  <si>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</si>
  <si>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</si>
  <si>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</si>
  <si>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</si>
  <si>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</si>
  <si>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</si>
  <si>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</si>
  <si>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</si>
  <si>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</si>
  <si>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</si>
  <si>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</si>
  <si>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</si>
  <si>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</si>
  <si>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</si>
  <si>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</si>
  <si>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</si>
  <si>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</si>
  <si>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</si>
  <si>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</si>
  <si>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</si>
  <si>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</si>
  <si>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</si>
  <si>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</si>
  <si>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</si>
  <si>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</si>
  <si>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</si>
  <si>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</si>
  <si>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</si>
  <si>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</si>
  <si>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</si>
  <si>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</si>
  <si>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</si>
  <si>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</si>
  <si>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</si>
  <si>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</si>
  <si>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</si>
  <si>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</si>
  <si>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</si>
  <si>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</si>
  <si>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</si>
  <si>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</si>
  <si>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</si>
  <si>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</si>
  <si>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</si>
  <si>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</si>
  <si>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</si>
  <si>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</si>
  <si>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</si>
  <si>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</si>
  <si>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</si>
  <si>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</si>
  <si>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</si>
  <si>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</si>
  <si>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</si>
  <si>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</si>
  <si>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</si>
  <si>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</si>
  <si>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</si>
  <si>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</si>
  <si>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</si>
  <si>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</si>
  <si>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</si>
  <si>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</si>
  <si>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</si>
  <si>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</si>
  <si>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</si>
  <si>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</si>
  <si>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</si>
  <si>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</si>
  <si>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</si>
  <si>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</si>
  <si>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</si>
  <si>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</si>
  <si>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</si>
  <si>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</si>
  <si>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</si>
  <si>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</si>
  <si>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</si>
  <si>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</si>
  <si>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</si>
  <si>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</si>
  <si>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</si>
  <si>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</si>
  <si>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</si>
  <si>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</si>
  <si>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</si>
  <si>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</si>
  <si>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</si>
  <si>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</si>
  <si>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</si>
  <si>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</si>
  <si>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</si>
  <si>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</si>
  <si>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</si>
  <si>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</si>
  <si>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</si>
  <si>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</si>
  <si>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</si>
  <si>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</si>
  <si>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</si>
  <si>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</si>
  <si>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</si>
  <si>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</si>
  <si>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</si>
  <si>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</si>
  <si>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</si>
  <si>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</si>
  <si>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</si>
  <si>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</si>
  <si>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</si>
  <si>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</si>
  <si>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</si>
  <si>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</si>
  <si>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</si>
  <si>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</si>
  <si>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</si>
  <si>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</si>
  <si>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</si>
  <si>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</si>
  <si>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</si>
  <si>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</si>
  <si>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</si>
  <si>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</si>
  <si>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</si>
  <si>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</si>
  <si>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</si>
  <si>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</si>
  <si>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</si>
  <si>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</si>
  <si>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</si>
  <si>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</si>
  <si>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</si>
  <si>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</si>
  <si>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</si>
  <si>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</si>
  <si>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</si>
  <si>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</si>
  <si>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</si>
  <si>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</si>
  <si>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</si>
  <si>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</si>
  <si>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</si>
  <si>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</si>
  <si>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</si>
  <si>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</si>
  <si>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</si>
  <si>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</si>
  <si>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</si>
  <si>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</si>
  <si>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</si>
  <si>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</si>
  <si>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</si>
  <si>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</si>
  <si>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</si>
  <si>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</si>
  <si>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</si>
  <si>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</si>
  <si>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</si>
  <si>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</si>
  <si>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</si>
  <si>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</si>
  <si>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</si>
  <si>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</si>
  <si>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</si>
  <si>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</si>
  <si>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</si>
  <si>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</si>
  <si>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</si>
  <si>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</si>
  <si>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</si>
  <si>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</si>
  <si>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</si>
  <si>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</si>
  <si>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</si>
  <si>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</si>
  <si>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</si>
  <si>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</si>
  <si>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</si>
  <si>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</si>
  <si>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</si>
  <si>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</si>
  <si>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</si>
  <si>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</si>
  <si>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</si>
  <si>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</si>
  <si>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</si>
  <si>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</si>
  <si>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</si>
  <si>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</si>
  <si>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</si>
  <si>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</si>
  <si>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</si>
  <si>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</si>
  <si>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</si>
  <si>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</si>
  <si>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</si>
  <si>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</si>
  <si>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</si>
  <si>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</si>
  <si>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</si>
  <si>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</si>
  <si>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</si>
  <si>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</si>
  <si>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</si>
  <si>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</si>
  <si>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</si>
  <si>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</si>
  <si>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</si>
  <si>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</si>
  <si>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</si>
  <si>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</si>
  <si>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</si>
  <si>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</si>
  <si>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</si>
  <si>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</si>
  <si>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</si>
  <si>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</si>
  <si>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</si>
  <si>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</si>
  <si>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</si>
  <si>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</si>
  <si>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</si>
  <si>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</si>
  <si>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</si>
  <si>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</si>
  <si>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</si>
  <si>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</si>
  <si>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</si>
  <si>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</si>
  <si>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</si>
  <si>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</si>
  <si>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</si>
  <si>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</si>
  <si>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</si>
  <si>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</si>
  <si>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</si>
  <si>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</si>
  <si>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</si>
  <si>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</si>
  <si>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</si>
  <si>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</si>
  <si>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</si>
  <si>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</si>
  <si>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</si>
  <si>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</si>
  <si>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</si>
  <si>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</si>
  <si>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</si>
  <si>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</si>
  <si>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</si>
  <si>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</si>
  <si>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</si>
  <si>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</si>
  <si>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</si>
  <si>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</si>
  <si>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</si>
  <si>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</si>
  <si>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</si>
  <si>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</si>
  <si>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</si>
  <si>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</si>
  <si>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</si>
  <si>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</si>
  <si>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</si>
  <si>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</si>
  <si>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</si>
  <si>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</si>
  <si>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</si>
  <si>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</si>
  <si>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</si>
  <si>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</si>
  <si>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</si>
  <si>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</si>
  <si>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</si>
  <si>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</si>
  <si>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</si>
  <si>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</si>
  <si>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</si>
  <si>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</si>
  <si>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</si>
  <si>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</si>
  <si>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</si>
  <si>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</si>
  <si>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</si>
  <si>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</si>
  <si>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</si>
  <si>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</si>
  <si>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</si>
  <si>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</si>
  <si>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</si>
  <si>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</si>
  <si>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</si>
  <si>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</si>
  <si>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</si>
  <si>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</si>
  <si>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</si>
  <si>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</si>
  <si>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</si>
  <si>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</si>
  <si>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</si>
  <si>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</si>
  <si>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</si>
  <si>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</si>
  <si>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</si>
  <si>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</si>
  <si>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</si>
  <si>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</si>
  <si>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</si>
  <si>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</si>
  <si>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</si>
  <si>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</si>
  <si>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</si>
  <si>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</si>
  <si>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</si>
  <si>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</si>
  <si>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</si>
  <si>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</si>
  <si>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</si>
  <si>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</si>
  <si>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</si>
  <si>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</si>
  <si>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</si>
  <si>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</si>
  <si>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</si>
  <si>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</si>
  <si>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</si>
  <si>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</si>
  <si>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</si>
  <si>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</si>
  <si>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</si>
  <si>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</si>
  <si>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</si>
  <si>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</si>
  <si>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</si>
  <si>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</si>
  <si>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</si>
  <si>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</si>
  <si>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</si>
  <si>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</si>
  <si>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</si>
  <si>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</si>
  <si>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</si>
  <si>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</si>
  <si>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</si>
  <si>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</si>
  <si>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</si>
  <si>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</si>
  <si>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</si>
  <si>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</si>
  <si>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</si>
  <si>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</si>
  <si>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</si>
  <si>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</si>
  <si>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</si>
  <si>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</si>
  <si>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</si>
  <si>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</si>
  <si>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</si>
  <si>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</si>
  <si>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</si>
  <si>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</si>
  <si>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</si>
  <si>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</si>
  <si>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</si>
  <si>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</si>
  <si>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</si>
  <si>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</si>
  <si>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</si>
  <si>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</si>
  <si>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</si>
  <si>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</si>
  <si>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</si>
  <si>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</si>
  <si>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</si>
  <si>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</si>
  <si>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</si>
  <si>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</si>
  <si>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</si>
  <si>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</si>
  <si>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</si>
  <si>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</si>
  <si>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</si>
  <si>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</si>
  <si>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</si>
  <si>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</si>
  <si>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</si>
  <si>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</si>
  <si>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</si>
  <si>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</si>
  <si>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</si>
  <si>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</si>
  <si>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</si>
  <si>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</si>
  <si>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</si>
  <si>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</si>
  <si>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</si>
  <si>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</si>
  <si>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</si>
  <si>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</si>
  <si>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</si>
  <si>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</si>
  <si>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</si>
  <si>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</si>
  <si>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</si>
  <si>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</si>
  <si>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</si>
  <si>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</si>
  <si>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</si>
  <si>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</si>
  <si>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</si>
  <si>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</si>
  <si>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</si>
  <si>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</si>
  <si>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</si>
  <si>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</si>
  <si>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</si>
  <si>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</si>
  <si>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</si>
  <si>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</si>
  <si>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</si>
  <si>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</si>
  <si>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</si>
  <si>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</si>
  <si>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</si>
  <si>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</si>
  <si>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</si>
  <si>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</si>
  <si>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</si>
  <si>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</si>
  <si>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</si>
  <si>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</si>
  <si>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</si>
  <si>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</si>
  <si>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</si>
  <si>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</si>
  <si>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</si>
  <si>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</si>
  <si>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</si>
  <si>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</si>
  <si>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</si>
  <si>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</si>
  <si>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</si>
  <si>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</si>
  <si>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</si>
  <si>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</si>
  <si>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</si>
  <si>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</si>
  <si>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</si>
  <si>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</si>
  <si>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</si>
  <si>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</si>
  <si>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</si>
  <si>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</si>
  <si>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</si>
  <si>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</si>
  <si>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</si>
  <si>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</si>
  <si>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</si>
  <si>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</si>
  <si>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</si>
  <si>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</si>
  <si>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</si>
  <si>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</si>
  <si>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</si>
  <si>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</si>
  <si>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</si>
  <si>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</si>
  <si>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</si>
  <si>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</si>
  <si>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</si>
  <si>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</si>
  <si>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</si>
  <si>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</si>
  <si>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</si>
  <si>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</si>
  <si>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</si>
  <si>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</si>
  <si>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</si>
  <si>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</si>
  <si>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</si>
  <si>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</si>
  <si>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</si>
  <si>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</si>
  <si>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</si>
  <si>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</si>
  <si>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</si>
  <si>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</si>
  <si>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</si>
  <si>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</si>
  <si>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</si>
  <si>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</si>
  <si>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</si>
  <si>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</si>
  <si>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</si>
  <si>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</si>
  <si>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</si>
  <si>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</si>
  <si>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</si>
  <si>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</si>
  <si>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</si>
  <si>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</si>
  <si>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</si>
  <si>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</si>
  <si>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</si>
  <si>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</si>
  <si>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</si>
  <si>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</si>
  <si>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</si>
  <si>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</si>
  <si>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</si>
  <si>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</si>
  <si>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</si>
  <si>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</si>
  <si>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</si>
  <si>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</si>
  <si>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</si>
  <si>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</si>
  <si>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</si>
  <si>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</si>
  <si>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</si>
  <si>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</si>
  <si>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</si>
  <si>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</si>
  <si>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</si>
  <si>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</si>
  <si>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</si>
  <si>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</si>
  <si>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</si>
  <si>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</si>
  <si>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</si>
  <si>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</si>
  <si>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</si>
  <si>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</si>
  <si>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</si>
  <si>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</si>
  <si>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</si>
  <si>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</si>
  <si>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</si>
  <si>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</si>
  <si>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</si>
  <si>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</si>
  <si>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</si>
  <si>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</si>
  <si>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</si>
  <si>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</si>
  <si>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</si>
  <si>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</si>
  <si>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</si>
  <si>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</si>
  <si>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</si>
  <si>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</si>
  <si>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</si>
  <si>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</si>
  <si>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</si>
  <si>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</si>
  <si>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</si>
  <si>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</si>
  <si>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</si>
  <si>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</si>
  <si>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</si>
  <si>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</si>
  <si>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</si>
  <si>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</si>
  <si>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</si>
  <si>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</si>
  <si>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</si>
  <si>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</si>
  <si>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</si>
  <si>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</si>
  <si>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</si>
  <si>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</si>
  <si>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</si>
  <si>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</si>
  <si>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</si>
  <si>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</si>
  <si>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</si>
  <si>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</si>
  <si>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</si>
  <si>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</si>
  <si>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</si>
  <si>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</si>
  <si>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</si>
  <si>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</si>
  <si>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</si>
  <si>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</si>
  <si>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</si>
  <si>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</si>
  <si>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</si>
  <si>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</si>
  <si>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</si>
  <si>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</si>
  <si>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</si>
  <si>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</si>
  <si>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</si>
  <si>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</si>
  <si>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</si>
  <si>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</si>
  <si>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</si>
  <si>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</si>
  <si>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</si>
  <si>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</si>
  <si>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</si>
  <si>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</si>
  <si>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</si>
  <si>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</si>
  <si>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</si>
  <si>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</si>
  <si>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</si>
  <si>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</si>
  <si>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</si>
  <si>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</si>
  <si>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</si>
  <si>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</si>
  <si>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</si>
  <si>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</si>
  <si>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</si>
  <si>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</si>
  <si>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</si>
  <si>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</si>
  <si>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</si>
  <si>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</si>
  <si>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</si>
  <si>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</si>
  <si>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</si>
  <si>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</si>
  <si>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</si>
  <si>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</si>
  <si>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</si>
  <si>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</si>
  <si>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</si>
  <si>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</si>
  <si>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</si>
  <si>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</si>
  <si>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</si>
  <si>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</si>
  <si>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</si>
  <si>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</si>
  <si>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</si>
  <si>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</si>
  <si>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</si>
  <si>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</si>
  <si>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</si>
  <si>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</si>
  <si>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</si>
  <si>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</si>
  <si>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</si>
  <si>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</si>
  <si>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</si>
  <si>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</si>
  <si>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</si>
  <si>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</si>
  <si>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</si>
  <si>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</si>
  <si>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</si>
  <si>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</si>
  <si>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</si>
  <si>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</si>
  <si>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</si>
  <si>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</si>
  <si>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</si>
  <si>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</si>
  <si>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</si>
  <si>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</si>
  <si>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</si>
  <si>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</si>
  <si>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</si>
  <si>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</si>
  <si>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</si>
  <si>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</si>
  <si>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</si>
  <si>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</si>
  <si>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</si>
  <si>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</si>
  <si>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</si>
  <si>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</si>
  <si>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</si>
  <si>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</si>
  <si>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</si>
  <si>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</si>
  <si>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</si>
  <si>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</si>
  <si>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</si>
  <si>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</si>
  <si>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</si>
  <si>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</si>
  <si>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</si>
  <si>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</si>
  <si>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</si>
  <si>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</si>
  <si>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</si>
  <si>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</si>
  <si>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</si>
  <si>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</si>
  <si>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</si>
  <si>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</si>
  <si>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</si>
  <si>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</si>
  <si>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</si>
  <si>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</si>
  <si>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</si>
  <si>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</si>
  <si>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</si>
  <si>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</si>
  <si>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</si>
  <si>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</si>
  <si>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</si>
  <si>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</si>
  <si>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</si>
  <si>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</si>
  <si>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</si>
  <si>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</si>
  <si>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</si>
  <si>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</si>
  <si>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</si>
  <si>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</si>
  <si>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</si>
  <si>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</si>
  <si>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</si>
  <si>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</si>
  <si>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</si>
  <si>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</si>
  <si>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</si>
  <si>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</si>
  <si>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</si>
  <si>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</si>
  <si>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</si>
  <si>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</si>
  <si>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</si>
  <si>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</si>
  <si>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</si>
  <si>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</si>
  <si>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</si>
  <si>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</si>
  <si>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</si>
  <si>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</si>
  <si>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</si>
  <si>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</si>
  <si>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</si>
  <si>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</si>
  <si>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</si>
  <si>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</si>
  <si>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</si>
  <si>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</si>
  <si>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</si>
  <si>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</si>
  <si>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</si>
  <si>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</si>
  <si>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</si>
  <si>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</si>
  <si>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</si>
  <si>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</si>
  <si>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</si>
  <si>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</si>
  <si>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</si>
  <si>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</si>
  <si>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</si>
  <si>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</si>
  <si>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</si>
  <si>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</si>
  <si>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</si>
  <si>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</si>
  <si>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</si>
  <si>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</si>
  <si>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</si>
  <si>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</si>
  <si>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</si>
  <si>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</si>
  <si>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</si>
  <si>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</si>
  <si>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</si>
  <si>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</si>
  <si>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</si>
  <si>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</si>
  <si>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</si>
  <si>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</si>
  <si>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</si>
  <si>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</si>
  <si>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</si>
  <si>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</si>
  <si>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</si>
  <si>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</si>
  <si>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</si>
  <si>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</si>
  <si>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</si>
  <si>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</si>
  <si>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</si>
  <si>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</si>
  <si>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</si>
  <si>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</si>
  <si>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</si>
  <si>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</si>
  <si>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</si>
  <si>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</si>
  <si>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</si>
  <si>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</si>
  <si>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</si>
  <si>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</si>
  <si>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</si>
  <si>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</si>
  <si>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</si>
  <si>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</si>
  <si>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</si>
  <si>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</si>
  <si>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</si>
  <si>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</si>
  <si>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</si>
  <si>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</si>
  <si>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</si>
  <si>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</si>
  <si>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</si>
  <si>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</si>
  <si>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</si>
  <si>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</si>
  <si>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</si>
  <si>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</si>
  <si>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</si>
  <si>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</si>
  <si>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</si>
  <si>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</si>
  <si>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</si>
  <si>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</si>
  <si>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</si>
  <si>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</si>
  <si>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</si>
  <si>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</si>
  <si>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</si>
  <si>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</si>
  <si>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</si>
  <si>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</si>
  <si>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</si>
  <si>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</si>
  <si>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</si>
  <si>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</si>
  <si>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</si>
  <si>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</si>
  <si>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</si>
  <si>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</si>
  <si>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</si>
  <si>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</si>
  <si>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</si>
  <si>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</si>
  <si>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</si>
  <si>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</si>
  <si>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</si>
  <si>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</si>
  <si>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</si>
  <si>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</si>
  <si>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</si>
  <si>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</si>
  <si>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</si>
  <si>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</si>
  <si>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</si>
  <si>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</si>
  <si>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</si>
  <si>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</si>
  <si>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</si>
  <si>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</si>
  <si>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</si>
  <si>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</si>
  <si>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</si>
  <si>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</si>
  <si>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</si>
  <si>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</si>
  <si>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</si>
  <si>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</si>
  <si>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</si>
  <si>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</si>
  <si>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</si>
  <si>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</si>
  <si>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</si>
  <si>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</si>
  <si>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</si>
  <si>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</si>
  <si>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</si>
  <si>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</si>
  <si>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</si>
  <si>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</si>
  <si>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</si>
  <si>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</si>
  <si>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</si>
  <si>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</si>
  <si>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</si>
  <si>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</si>
  <si>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</si>
  <si>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</si>
  <si>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</si>
  <si>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</si>
  <si>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</si>
  <si>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</si>
  <si>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</si>
  <si>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</si>
  <si>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</si>
  <si>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</si>
  <si>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</si>
  <si>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</si>
  <si>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</si>
  <si>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</si>
  <si>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</si>
  <si>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</si>
  <si>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</si>
  <si>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</si>
  <si>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</si>
  <si>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</si>
  <si>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</si>
  <si>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</si>
  <si>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</si>
  <si>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</si>
  <si>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</si>
  <si>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</si>
  <si>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</si>
  <si>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</si>
  <si>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</si>
  <si>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</si>
  <si>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</si>
  <si>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</si>
  <si>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</si>
  <si>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</si>
  <si>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</si>
  <si>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</si>
  <si>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</si>
  <si>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</si>
  <si>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</si>
  <si>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</si>
  <si>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</si>
  <si>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</si>
  <si>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</si>
  <si>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</si>
  <si>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</si>
  <si>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</si>
  <si>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</si>
  <si>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</si>
  <si>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</si>
  <si>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</si>
  <si>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</si>
  <si>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</si>
  <si>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</si>
  <si>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</si>
  <si>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</si>
  <si>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</si>
  <si>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</si>
  <si>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</si>
  <si>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</si>
  <si>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</si>
  <si>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</si>
  <si>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</si>
  <si>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</si>
  <si>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</si>
  <si>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</si>
  <si>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</si>
  <si>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</si>
  <si>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</si>
  <si>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</si>
  <si>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</si>
  <si>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</si>
  <si>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</si>
  <si>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</si>
  <si>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</si>
  <si>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</si>
  <si>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</si>
  <si>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</si>
  <si>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</si>
  <si>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</si>
  <si>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</si>
  <si>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</si>
  <si>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</si>
  <si>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</si>
  <si>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</si>
  <si>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</si>
  <si>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</si>
  <si>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</si>
  <si>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</si>
  <si>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</si>
  <si>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</si>
  <si>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</si>
  <si>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</si>
  <si>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</si>
  <si>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</si>
  <si>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</si>
  <si>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</si>
  <si>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</si>
  <si>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</si>
  <si>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</si>
  <si>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</si>
  <si>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</si>
  <si>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</si>
  <si>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</si>
  <si>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</si>
  <si>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</si>
  <si>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</si>
  <si>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</si>
  <si>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</si>
  <si>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</si>
  <si>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</si>
  <si>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</si>
  <si>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</si>
  <si>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</si>
  <si>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</si>
  <si>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</si>
  <si>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</si>
  <si>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</si>
  <si>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</si>
  <si>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</si>
  <si>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</si>
  <si>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</si>
  <si>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</si>
  <si>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</si>
  <si>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</si>
  <si>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</si>
  <si>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</si>
  <si>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</si>
  <si>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</si>
  <si>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</si>
  <si>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</si>
  <si>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</si>
  <si>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</si>
  <si>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</si>
  <si>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</si>
  <si>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</si>
  <si>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</si>
  <si>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</si>
  <si>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</si>
  <si>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</si>
  <si>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</si>
  <si>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</si>
  <si>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</si>
  <si>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</si>
  <si>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</si>
  <si>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</si>
  <si>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</si>
  <si>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</si>
  <si>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</si>
  <si>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</si>
  <si>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</si>
  <si>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</si>
  <si>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</si>
  <si>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</si>
  <si>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</si>
  <si>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</si>
  <si>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</si>
  <si>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</si>
  <si>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</si>
  <si>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</si>
  <si>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</si>
  <si>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</si>
  <si>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</si>
  <si>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</si>
  <si>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</si>
  <si>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</si>
  <si>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</si>
  <si>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</si>
  <si>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</si>
  <si>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</si>
  <si>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</si>
  <si>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</si>
  <si>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</si>
  <si>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</si>
  <si>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</si>
  <si>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</si>
  <si>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</si>
  <si>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</si>
  <si>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</si>
  <si>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</si>
  <si>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</si>
  <si>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</si>
  <si>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</si>
  <si>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</si>
  <si>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</si>
  <si>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</si>
  <si>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</si>
  <si>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</si>
  <si>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</si>
  <si>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</si>
  <si>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</si>
  <si>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</si>
  <si>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</si>
  <si>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</si>
  <si>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</si>
  <si>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</si>
  <si>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</si>
  <si>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</si>
  <si>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</si>
  <si>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</si>
  <si>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</si>
  <si>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</si>
  <si>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</si>
  <si>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</si>
  <si>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</si>
  <si>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</si>
  <si>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</si>
  <si>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</si>
  <si>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</si>
  <si>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</si>
  <si>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</si>
  <si>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</si>
  <si>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</si>
  <si>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</si>
  <si>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</si>
  <si>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</si>
  <si>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</si>
  <si>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</si>
  <si>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</si>
  <si>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</si>
  <si>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</si>
  <si>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</si>
  <si>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</si>
  <si>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</si>
  <si>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</si>
  <si>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</si>
  <si>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</si>
  <si>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</si>
  <si>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</si>
  <si>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</si>
  <si>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</si>
  <si>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</si>
  <si>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</si>
  <si>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</si>
  <si>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</si>
  <si>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</si>
  <si>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</si>
  <si>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</si>
  <si>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</si>
  <si>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</si>
  <si>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</si>
  <si>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</si>
  <si>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</si>
  <si>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</si>
  <si>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</si>
  <si>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</si>
  <si>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</si>
  <si>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</si>
  <si>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</si>
  <si>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</si>
  <si>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</si>
  <si>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</si>
  <si>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</si>
  <si>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</si>
  <si>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</si>
  <si>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</si>
  <si>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</si>
  <si>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</si>
  <si>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</si>
  <si>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</si>
  <si>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</si>
  <si>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</si>
  <si>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</si>
  <si>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</si>
  <si>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</si>
  <si>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</si>
  <si>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</si>
  <si>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</si>
  <si>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</si>
  <si>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</si>
  <si>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</si>
  <si>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</si>
  <si>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</si>
  <si>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</si>
  <si>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</si>
  <si>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</si>
  <si>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</si>
  <si>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</si>
  <si>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</si>
  <si>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</si>
  <si>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</si>
  <si>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</si>
  <si>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</si>
  <si>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</si>
  <si>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</si>
  <si>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</si>
  <si>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</si>
  <si>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</si>
  <si>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</si>
  <si>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</si>
  <si>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</si>
  <si>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</si>
  <si>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</si>
  <si>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</si>
  <si>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</si>
  <si>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</si>
  <si>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</si>
  <si>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</si>
  <si>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</si>
  <si>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</si>
  <si>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</si>
  <si>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</si>
  <si>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</si>
  <si>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</si>
  <si>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</si>
  <si>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</si>
  <si>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</si>
  <si>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</si>
  <si>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</si>
  <si>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</si>
  <si>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</si>
  <si>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</si>
  <si>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</si>
  <si>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</si>
  <si>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</si>
  <si>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</si>
  <si>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</si>
  <si>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</si>
  <si>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</si>
  <si>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</si>
  <si>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</si>
  <si>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</si>
  <si>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</si>
  <si>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</si>
  <si>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</si>
  <si>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</si>
  <si>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</si>
  <si>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</si>
  <si>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</si>
  <si>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</si>
  <si>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</si>
  <si>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</si>
  <si>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</si>
  <si>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</si>
  <si>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</si>
  <si>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</si>
  <si>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</si>
  <si>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</si>
  <si>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</si>
  <si>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</si>
  <si>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</si>
  <si>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</si>
  <si>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</si>
  <si>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</si>
  <si>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</si>
  <si>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</si>
  <si>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</si>
  <si>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</si>
  <si>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</si>
  <si>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</si>
  <si>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</si>
  <si>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</si>
  <si>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</si>
  <si>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</si>
  <si>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</si>
  <si>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</si>
  <si>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</si>
  <si>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</si>
  <si>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</si>
  <si>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</si>
  <si>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</si>
  <si>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</si>
  <si>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</si>
  <si>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</si>
  <si>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</si>
  <si>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</si>
  <si>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</si>
  <si>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</si>
  <si>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</si>
  <si>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</si>
  <si>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</si>
  <si>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</si>
  <si>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</si>
  <si>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</si>
  <si>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</si>
  <si>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</si>
  <si>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</si>
  <si>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</si>
  <si>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</si>
  <si>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</si>
  <si>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</si>
  <si>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</si>
  <si>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</si>
  <si>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</si>
  <si>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</si>
  <si>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</si>
  <si>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</si>
  <si>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</si>
  <si>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</si>
  <si>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</si>
  <si>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</si>
  <si>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</si>
  <si>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</si>
  <si>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</si>
  <si>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</si>
  <si>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</si>
  <si>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</si>
  <si>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</si>
  <si>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</si>
  <si>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</si>
  <si>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</si>
  <si>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</si>
  <si>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</si>
  <si>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</si>
  <si>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</si>
  <si>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</si>
  <si>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</si>
  <si>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</si>
  <si>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</si>
  <si>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</si>
  <si>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</si>
  <si>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</si>
  <si>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</si>
  <si>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</si>
  <si>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</si>
  <si>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</si>
  <si>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</si>
  <si>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</si>
  <si>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</si>
  <si>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</si>
  <si>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</si>
  <si>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</si>
  <si>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</si>
  <si>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</si>
  <si>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</si>
  <si>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</si>
  <si>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</si>
  <si>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</si>
  <si>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</si>
  <si>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</si>
  <si>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</si>
  <si>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</si>
  <si>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</si>
  <si>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</si>
  <si>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</si>
  <si>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</si>
  <si>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</si>
  <si>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</si>
  <si>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</si>
  <si>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</si>
  <si>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</si>
  <si>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</si>
  <si>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</si>
  <si>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</si>
  <si>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</si>
  <si>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</si>
  <si>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</si>
  <si>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</si>
  <si>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</si>
  <si>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</si>
  <si>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</si>
  <si>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</si>
  <si>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</si>
  <si>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</si>
  <si>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</si>
  <si>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</si>
  <si>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</si>
  <si>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</si>
  <si>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</si>
  <si>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</si>
  <si>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</si>
  <si>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</si>
  <si>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</si>
  <si>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</si>
  <si>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</si>
  <si>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</si>
  <si>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</si>
  <si>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</si>
  <si>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</si>
  <si>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</si>
  <si>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</si>
  <si>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</si>
  <si>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</si>
  <si>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</si>
  <si>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</si>
  <si>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</si>
  <si>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</si>
  <si>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</si>
  <si>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</si>
  <si>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</si>
  <si>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</si>
  <si>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</si>
  <si>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</si>
  <si>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</si>
  <si>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</si>
  <si>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</si>
  <si>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</si>
  <si>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</si>
  <si>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</si>
  <si>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</si>
  <si>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</si>
  <si>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</si>
  <si>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</si>
  <si>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</si>
  <si>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</si>
  <si>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</si>
  <si>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</si>
  <si>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</si>
  <si>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</si>
  <si>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</si>
  <si>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</si>
  <si>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</si>
  <si>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</si>
  <si>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</si>
  <si>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</si>
  <si>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</si>
  <si>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</si>
  <si>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</si>
  <si>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</si>
  <si>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</si>
  <si>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</si>
  <si>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</si>
  <si>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</si>
  <si>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</si>
  <si>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</si>
  <si>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</si>
  <si>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</si>
  <si>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</si>
  <si>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</si>
  <si>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</si>
  <si>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</si>
  <si>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</si>
  <si>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</si>
  <si>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</si>
  <si>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</si>
  <si>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</si>
  <si>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</si>
  <si>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</si>
  <si>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</si>
  <si>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</si>
  <si>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</si>
  <si>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</si>
  <si>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</si>
  <si>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</si>
  <si>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</si>
  <si>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</si>
  <si>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</si>
  <si>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</si>
  <si>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</si>
  <si>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</si>
  <si>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</si>
  <si>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</si>
  <si>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</si>
  <si>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</si>
  <si>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</si>
  <si>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</si>
  <si>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</si>
  <si>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</si>
  <si>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</si>
  <si>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</si>
  <si>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</si>
  <si>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</si>
  <si>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</si>
  <si>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</si>
  <si>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</si>
  <si>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</si>
  <si>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</si>
  <si>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</si>
  <si>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</si>
  <si>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</si>
  <si>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</si>
  <si>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</si>
  <si>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</si>
  <si>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</si>
  <si>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</si>
  <si>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</si>
  <si>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</si>
  <si>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</si>
  <si>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</si>
  <si>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</si>
  <si>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</si>
  <si>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</si>
  <si>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</si>
  <si>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</si>
  <si>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</si>
  <si>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</si>
  <si>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</si>
  <si>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</si>
  <si>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</si>
  <si>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</si>
  <si>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</si>
  <si>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</si>
  <si>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</si>
  <si>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</si>
  <si>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</si>
  <si>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</si>
  <si>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</si>
  <si>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</si>
  <si>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</si>
  <si>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</si>
  <si>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</si>
  <si>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</si>
  <si>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</si>
  <si>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</si>
  <si>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</si>
  <si>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</si>
  <si>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</si>
  <si>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</si>
  <si>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</si>
  <si>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</si>
  <si>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</si>
  <si>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</si>
  <si>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</si>
  <si>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</si>
  <si>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</si>
  <si>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</si>
  <si>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</si>
  <si>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</si>
  <si>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</si>
  <si>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</si>
  <si>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</si>
  <si>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</si>
  <si>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</si>
  <si>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</si>
  <si>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</si>
  <si>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</si>
  <si>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</si>
  <si>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</si>
  <si>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</si>
  <si>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</si>
  <si>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</si>
  <si>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</si>
  <si>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</si>
  <si>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</si>
  <si>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</si>
  <si>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</si>
  <si>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</si>
  <si>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</si>
  <si>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</si>
  <si>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</si>
  <si>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</si>
  <si>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</si>
  <si>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</si>
  <si>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</si>
  <si>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</si>
  <si>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</si>
  <si>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</si>
  <si>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</si>
  <si>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</si>
  <si>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</si>
  <si>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</si>
  <si>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</si>
  <si>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</si>
  <si>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</si>
  <si>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</si>
  <si>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</si>
  <si>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</si>
  <si>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</si>
  <si>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</si>
  <si>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</si>
  <si>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</si>
  <si>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</si>
  <si>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</si>
  <si>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</si>
  <si>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</si>
  <si>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</si>
  <si>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</si>
  <si>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</si>
  <si>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</si>
  <si>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</si>
  <si>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</si>
  <si>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</si>
  <si>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</si>
  <si>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</si>
  <si>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</si>
  <si>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</si>
  <si>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</si>
  <si>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</si>
  <si>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</si>
  <si>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</si>
  <si>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</si>
  <si>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</si>
  <si>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</si>
  <si>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</si>
  <si>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</si>
  <si>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</si>
  <si>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</si>
  <si>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</si>
  <si>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</si>
  <si>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</si>
  <si>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</si>
  <si>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</si>
  <si>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</si>
  <si>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</si>
  <si>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</si>
  <si>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</si>
  <si>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</si>
  <si>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</si>
  <si>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</si>
  <si>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</si>
  <si>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</si>
  <si>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</si>
  <si>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</si>
  <si>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</si>
  <si>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</si>
  <si>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</si>
  <si>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</si>
  <si>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</si>
  <si>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</si>
  <si>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</si>
  <si>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</si>
  <si>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</si>
  <si>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</si>
  <si>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</si>
  <si>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</si>
  <si>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</si>
  <si>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</si>
  <si>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</si>
  <si>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</si>
  <si>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</si>
  <si>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</si>
  <si>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</si>
  <si>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</si>
  <si>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</si>
  <si>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</si>
  <si>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</si>
  <si>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</si>
  <si>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</si>
  <si>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</si>
  <si>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</si>
  <si>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</si>
  <si>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</si>
  <si>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</si>
  <si>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</si>
  <si>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</si>
  <si>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</si>
  <si>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</si>
  <si>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</si>
  <si>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</si>
  <si>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</si>
  <si>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</si>
  <si>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</si>
  <si>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</si>
  <si>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</si>
  <si>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</si>
  <si>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</si>
  <si>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</si>
  <si>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</si>
  <si>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</si>
  <si>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</si>
  <si>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</si>
  <si>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</si>
  <si>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</si>
  <si>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</si>
  <si>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</si>
  <si>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</si>
  <si>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</si>
  <si>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</si>
  <si>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</si>
  <si>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</si>
  <si>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</si>
  <si>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</si>
  <si>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</si>
  <si>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</si>
  <si>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</si>
  <si>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</si>
  <si>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</si>
  <si>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</si>
  <si>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</si>
  <si>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</si>
  <si>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</si>
  <si>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</si>
  <si>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</si>
  <si>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</si>
  <si>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</si>
  <si>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</si>
  <si>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</si>
  <si>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</si>
  <si>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</si>
  <si>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</si>
  <si>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</si>
  <si>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</si>
  <si>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</si>
  <si>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</si>
  <si>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</si>
  <si>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</si>
  <si>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</si>
  <si>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</si>
  <si>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</si>
  <si>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</si>
  <si>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</si>
  <si>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</si>
  <si>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</si>
  <si>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</si>
  <si>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</si>
  <si>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</si>
  <si>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</si>
  <si>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</si>
  <si>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</si>
  <si>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</si>
  <si>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</si>
  <si>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</si>
  <si>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</si>
  <si>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</si>
  <si>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</si>
  <si>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</si>
  <si>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</si>
  <si>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</si>
  <si>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</si>
  <si>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</si>
  <si>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</si>
  <si>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</si>
  <si>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</si>
  <si>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</si>
  <si>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</si>
  <si>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</si>
  <si>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</si>
  <si>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</si>
  <si>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</si>
  <si>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</si>
  <si>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</si>
  <si>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</si>
  <si>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</si>
  <si>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</si>
  <si>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</si>
  <si>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</si>
  <si>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</si>
  <si>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</si>
  <si>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</si>
  <si>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</si>
  <si>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</si>
  <si>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</si>
  <si>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</si>
  <si>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</si>
  <si>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</si>
  <si>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</si>
  <si>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</si>
  <si>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</si>
  <si>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</si>
  <si>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</si>
  <si>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</si>
  <si>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</si>
  <si>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</si>
  <si>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</si>
  <si>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</si>
  <si>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</si>
  <si>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</si>
  <si>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</si>
  <si>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</si>
  <si>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</si>
  <si>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</si>
  <si>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</si>
  <si>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</si>
  <si>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</si>
  <si>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</si>
  <si>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</si>
  <si>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</si>
  <si>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</si>
  <si>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</si>
  <si>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</si>
  <si>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</si>
  <si>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</si>
  <si>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</si>
  <si>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</si>
  <si>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</si>
  <si>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</si>
  <si>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</si>
  <si>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</si>
  <si>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</si>
  <si>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</si>
  <si>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</si>
  <si>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</si>
  <si>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</si>
  <si>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</si>
  <si>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</si>
  <si>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</si>
  <si>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</si>
  <si>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</si>
  <si>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</si>
  <si>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</si>
  <si>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</si>
  <si>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</si>
  <si>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</si>
  <si>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</si>
  <si>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</si>
  <si>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</si>
  <si>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</si>
  <si>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</si>
  <si>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</si>
  <si>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</si>
  <si>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</si>
  <si>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</si>
  <si>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</si>
  <si>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</si>
  <si>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</si>
  <si>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</si>
  <si>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</si>
  <si>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</si>
  <si>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</si>
  <si>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</si>
  <si>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</si>
  <si>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</si>
  <si>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</si>
  <si>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</si>
  <si>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</si>
  <si>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</si>
  <si>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</si>
  <si>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</si>
  <si>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</si>
  <si>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</si>
  <si>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</si>
  <si>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</si>
  <si>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</si>
  <si>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</si>
  <si>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</si>
  <si>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</si>
  <si>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</si>
  <si>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</si>
  <si>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</si>
  <si>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</si>
  <si>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</si>
  <si>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</si>
  <si>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</si>
  <si>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</si>
  <si>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</si>
  <si>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</si>
  <si>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</si>
  <si>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</si>
  <si>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</si>
  <si>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</si>
  <si>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</si>
  <si>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</si>
  <si>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</si>
  <si>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</si>
  <si>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</si>
  <si>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</si>
  <si>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</si>
  <si>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</si>
  <si>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</si>
  <si>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</si>
  <si>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</si>
  <si>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</si>
  <si>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</si>
  <si>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</si>
  <si>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</si>
  <si>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</si>
  <si>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</si>
  <si>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</si>
  <si>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</si>
  <si>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</si>
  <si>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</si>
  <si>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</si>
  <si>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</si>
  <si>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</si>
  <si>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</si>
  <si>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</si>
  <si>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</si>
  <si>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</si>
  <si>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</si>
  <si>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</si>
  <si>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</si>
  <si>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</si>
  <si>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</si>
  <si>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</si>
  <si>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</si>
  <si>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</si>
  <si>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</si>
  <si>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</si>
  <si>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</si>
  <si>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</si>
  <si>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</si>
  <si>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</si>
  <si>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</si>
  <si>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</si>
  <si>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</si>
  <si>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</si>
  <si>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</si>
  <si>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</si>
  <si>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</si>
  <si>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</si>
  <si>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</si>
  <si>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</si>
  <si>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</si>
  <si>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</si>
  <si>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</si>
  <si>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</si>
  <si>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</si>
  <si>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</si>
  <si>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</si>
  <si>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</si>
  <si>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</si>
  <si>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</si>
  <si>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</si>
  <si>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</si>
  <si>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</si>
  <si>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</si>
  <si>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</si>
  <si>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</si>
  <si>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</si>
  <si>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</si>
  <si>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</si>
  <si>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</si>
  <si>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</si>
  <si>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</si>
  <si>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</si>
  <si>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</si>
  <si>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</si>
  <si>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</si>
  <si>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</si>
  <si>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</si>
  <si>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</si>
  <si>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</si>
  <si>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</si>
  <si>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</si>
  <si>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</si>
  <si>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</si>
  <si>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</si>
  <si>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</si>
  <si>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</si>
  <si>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</si>
  <si>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</si>
  <si>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</si>
  <si>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</si>
  <si>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</si>
  <si>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</si>
  <si>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</si>
  <si>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</si>
  <si>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</si>
  <si>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</si>
  <si>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</si>
  <si>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</si>
  <si>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</si>
  <si>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</si>
  <si>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</si>
  <si>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</si>
  <si>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</si>
  <si>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</si>
  <si>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</si>
  <si>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</si>
  <si>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</si>
  <si>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</si>
  <si>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</si>
  <si>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</si>
  <si>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</si>
  <si>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</si>
  <si>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</si>
  <si>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</si>
  <si>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</si>
  <si>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</si>
  <si>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</si>
  <si>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</si>
  <si>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</si>
  <si>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</si>
  <si>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</si>
  <si>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</si>
  <si>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</si>
  <si>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</si>
  <si>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</si>
  <si>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</si>
  <si>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</si>
  <si>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</si>
  <si>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</si>
  <si>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</si>
  <si>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</si>
  <si>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</si>
  <si>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</si>
  <si>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</si>
  <si>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</si>
  <si>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</si>
  <si>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</si>
  <si>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</si>
  <si>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</si>
  <si>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</si>
  <si>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</si>
  <si>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</si>
  <si>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</si>
  <si>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</si>
  <si>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</si>
  <si>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</si>
  <si>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</si>
  <si>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</si>
  <si>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</si>
  <si>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</si>
  <si>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</si>
  <si>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</si>
  <si>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</si>
  <si>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</si>
  <si>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</si>
  <si>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</si>
  <si>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</si>
  <si>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</si>
  <si>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</si>
  <si>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</si>
  <si>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</si>
  <si>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</si>
  <si>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</si>
  <si>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</si>
  <si>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</si>
  <si>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</si>
  <si>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</si>
  <si>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</si>
  <si>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</si>
  <si>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</si>
  <si>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</si>
  <si>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</si>
  <si>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</si>
  <si>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</si>
  <si>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</si>
  <si>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</si>
  <si>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</si>
  <si>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</si>
  <si>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</si>
  <si>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</si>
  <si>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</si>
  <si>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</si>
  <si>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</si>
  <si>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</si>
  <si>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</si>
  <si>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</si>
  <si>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</si>
  <si>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</si>
  <si>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</si>
  <si>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</si>
  <si>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</si>
  <si>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</si>
  <si>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</si>
  <si>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</si>
  <si>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</si>
  <si>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</si>
  <si>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</si>
  <si>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</si>
  <si>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</si>
  <si>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</si>
  <si>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</si>
  <si>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</si>
  <si>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</si>
  <si>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</si>
  <si>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</si>
  <si>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</si>
  <si>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</si>
  <si>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</si>
  <si>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</si>
  <si>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</si>
  <si>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</si>
  <si>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</si>
  <si>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</si>
  <si>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</si>
  <si>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</si>
  <si>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</si>
  <si>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</si>
  <si>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</si>
  <si>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</si>
  <si>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</si>
  <si>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</si>
  <si>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</si>
  <si>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</si>
  <si>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</si>
  <si>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</si>
  <si>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</si>
  <si>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</si>
  <si>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</si>
  <si>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</si>
  <si>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</si>
  <si>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</si>
  <si>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</si>
  <si>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</si>
  <si>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</si>
  <si>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</si>
  <si>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</si>
  <si>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</si>
  <si>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</si>
  <si>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</si>
  <si>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</si>
  <si>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</si>
  <si>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</si>
  <si>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</si>
  <si>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</si>
  <si>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</si>
  <si>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</si>
  <si>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</si>
  <si>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</si>
  <si>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</si>
  <si>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</si>
  <si>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</si>
  <si>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</si>
  <si>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</si>
  <si>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</si>
  <si>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</si>
  <si>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</si>
  <si>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</si>
  <si>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</si>
  <si>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</si>
  <si>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</si>
  <si>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</si>
  <si>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</si>
  <si>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</si>
  <si>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</si>
  <si>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</si>
  <si>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</si>
  <si>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</si>
  <si>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</si>
  <si>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</si>
  <si>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</si>
  <si>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</si>
  <si>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</si>
  <si>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</si>
  <si>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</si>
  <si>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</si>
  <si>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</si>
  <si>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</si>
  <si>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</si>
  <si>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</si>
  <si>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</si>
  <si>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</si>
  <si>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</si>
  <si>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</si>
  <si>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</si>
  <si>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</si>
  <si>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</si>
  <si>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</si>
  <si>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</si>
  <si>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</si>
  <si>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</si>
  <si>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</si>
  <si>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</si>
  <si>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</si>
  <si>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</si>
  <si>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</si>
  <si>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</si>
  <si>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</si>
  <si>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</si>
  <si>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</si>
  <si>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</si>
  <si>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</si>
  <si>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</si>
  <si>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</si>
  <si>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</si>
  <si>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</si>
  <si>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</si>
  <si>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</si>
  <si>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</si>
  <si>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</si>
  <si>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</si>
  <si>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</si>
  <si>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</si>
  <si>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</si>
  <si>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</si>
  <si>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</si>
  <si>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</si>
  <si>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</si>
  <si>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</si>
  <si>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</si>
  <si>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</si>
  <si>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</si>
  <si>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</si>
  <si>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</si>
  <si>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</si>
  <si>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</si>
  <si>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</si>
  <si>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</si>
  <si>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</si>
  <si>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</si>
  <si>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</si>
  <si>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</si>
  <si>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</si>
  <si>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</si>
  <si>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</si>
  <si>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</si>
  <si>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</si>
  <si>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</si>
  <si>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</si>
  <si>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</si>
  <si>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</si>
  <si>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</si>
  <si>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</si>
  <si>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</si>
  <si>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</si>
  <si>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</si>
  <si>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</si>
  <si>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</si>
  <si>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</si>
  <si>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</si>
  <si>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</si>
  <si>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</si>
  <si>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</si>
  <si>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</si>
  <si>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</si>
  <si>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</si>
  <si>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</si>
  <si>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</si>
  <si>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</si>
  <si>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</si>
  <si>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</si>
  <si>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</si>
  <si>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</si>
  <si>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</si>
  <si>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</si>
  <si>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</si>
  <si>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</si>
  <si>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</si>
  <si>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</si>
  <si>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</si>
  <si>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</si>
  <si>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</si>
  <si>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</si>
  <si>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</si>
  <si>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</si>
  <si>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</si>
  <si>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</si>
  <si>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</si>
  <si>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</si>
  <si>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</si>
  <si>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</si>
  <si>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</si>
  <si>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</si>
  <si>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</si>
  <si>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</si>
  <si>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</si>
  <si>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</si>
  <si>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</si>
  <si>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</si>
  <si>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</si>
  <si>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</si>
  <si>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</si>
  <si>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</si>
  <si>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</si>
  <si>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</si>
  <si>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</si>
  <si>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</si>
  <si>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</si>
  <si>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</si>
  <si>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</si>
  <si>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</si>
  <si>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</si>
  <si>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</si>
  <si>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</si>
  <si>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</si>
  <si>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</si>
  <si>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</si>
  <si>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</si>
  <si>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</si>
  <si>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</si>
  <si>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</si>
  <si>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</si>
  <si>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</si>
  <si>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</si>
  <si>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</si>
  <si>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</si>
  <si>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</si>
  <si>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</si>
  <si>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</si>
  <si>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</si>
  <si>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</si>
  <si>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</si>
  <si>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</si>
  <si>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</si>
  <si>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</si>
  <si>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</si>
  <si>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</si>
  <si>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</si>
  <si>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</si>
  <si>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</si>
  <si>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</si>
  <si>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</si>
  <si>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</si>
  <si>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</si>
  <si>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</si>
  <si>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</si>
  <si>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</si>
  <si>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</si>
  <si>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</si>
  <si>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</si>
  <si>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</si>
  <si>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</si>
  <si>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</si>
  <si>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</si>
  <si>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</si>
  <si>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</si>
  <si>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</si>
  <si>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</si>
  <si>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</si>
  <si>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</si>
  <si>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</si>
  <si>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</si>
  <si>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</si>
  <si>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</si>
  <si>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</si>
  <si>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</si>
  <si>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</si>
  <si>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</si>
  <si>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</si>
  <si>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</si>
  <si>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</si>
  <si>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</si>
  <si>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</si>
  <si>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</si>
  <si>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</si>
  <si>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</si>
  <si>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</si>
  <si>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</si>
  <si>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</si>
  <si>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</si>
  <si>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</si>
  <si>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</si>
  <si>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</si>
  <si>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</si>
  <si>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</si>
  <si>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</si>
  <si>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</si>
  <si>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</si>
  <si>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</si>
  <si>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</si>
  <si>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</si>
  <si>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</si>
  <si>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</si>
  <si>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</si>
  <si>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</si>
  <si>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</si>
  <si>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</si>
  <si>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</si>
  <si>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</si>
  <si>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</si>
  <si>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</si>
  <si>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</si>
  <si>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</si>
  <si>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</si>
  <si>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</si>
  <si>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</si>
  <si>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</si>
  <si>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</si>
  <si>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</si>
  <si>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</si>
  <si>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</si>
  <si>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</si>
  <si>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</si>
  <si>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</si>
  <si>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</si>
  <si>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</si>
  <si>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</si>
  <si>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</si>
  <si>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</si>
  <si>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</si>
  <si>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</si>
  <si>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</si>
  <si>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</si>
  <si>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</si>
  <si>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</si>
  <si>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</si>
  <si>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</si>
  <si>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</si>
  <si>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</si>
  <si>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</si>
  <si>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</si>
  <si>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</si>
  <si>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</si>
  <si>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</si>
  <si>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</si>
  <si>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</si>
  <si>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</si>
  <si>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</si>
  <si>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</si>
  <si>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</si>
  <si>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</si>
  <si>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</si>
  <si>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</si>
  <si>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</si>
  <si>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</si>
  <si>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</si>
  <si>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</si>
  <si>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</si>
  <si>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</si>
  <si>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</si>
  <si>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</si>
  <si>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</si>
  <si>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</si>
  <si>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</si>
  <si>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</si>
  <si>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</si>
  <si>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</si>
  <si>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</si>
  <si>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</si>
  <si>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</si>
  <si>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</si>
  <si>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</si>
  <si>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</si>
  <si>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</si>
  <si>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</si>
  <si>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</si>
  <si>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</si>
  <si>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</si>
  <si>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</si>
  <si>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</si>
  <si>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</si>
  <si>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</si>
  <si>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</si>
  <si>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</si>
  <si>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</si>
  <si>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</si>
  <si>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</si>
  <si>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</si>
  <si>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</si>
  <si>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</si>
  <si>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</si>
  <si>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</si>
  <si>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</si>
  <si>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</si>
  <si>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</si>
  <si>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</si>
  <si>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</si>
  <si>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</si>
  <si>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</si>
  <si>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</si>
  <si>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</si>
  <si>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</si>
  <si>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</si>
  <si>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</si>
  <si>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</si>
  <si>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</si>
  <si>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</si>
  <si>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</si>
  <si>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</si>
  <si>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</si>
  <si>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</si>
  <si>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</si>
  <si>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</si>
  <si>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</si>
  <si>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</si>
  <si>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</si>
  <si>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</si>
  <si>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</si>
  <si>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</si>
  <si>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</si>
  <si>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</si>
  <si>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</si>
  <si>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</si>
  <si>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</si>
  <si>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</si>
  <si>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</si>
  <si>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</si>
  <si>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</si>
  <si>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</si>
  <si>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</si>
  <si>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</si>
  <si>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</si>
  <si>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</si>
  <si>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</si>
  <si>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</si>
  <si>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</si>
  <si>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</si>
  <si>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</si>
  <si>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</si>
  <si>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</si>
  <si>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</si>
  <si>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</si>
  <si>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</si>
  <si>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</si>
  <si>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</si>
  <si>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</si>
  <si>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</si>
  <si>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</si>
  <si>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</si>
  <si>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</si>
  <si>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</si>
  <si>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</si>
  <si>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</si>
  <si>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</si>
  <si>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</si>
  <si>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</si>
  <si>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</si>
  <si>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</si>
  <si>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</si>
  <si>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</si>
  <si>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</si>
  <si>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</si>
  <si>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</si>
  <si>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</si>
  <si>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</si>
  <si>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</si>
  <si>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</si>
  <si>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</si>
  <si>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</si>
  <si>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</si>
  <si>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</si>
  <si>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</si>
  <si>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</si>
  <si>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</si>
  <si>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</si>
  <si>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</si>
  <si>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</si>
  <si>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</si>
  <si>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</si>
  <si>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</si>
  <si>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</si>
  <si>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</si>
  <si>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</si>
  <si>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</si>
  <si>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</si>
  <si>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</si>
  <si>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</si>
  <si>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</si>
  <si>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</si>
  <si>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</si>
  <si>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</si>
  <si>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</si>
  <si>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</si>
  <si>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</si>
  <si>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</si>
  <si>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</si>
  <si>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</si>
  <si>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</si>
  <si>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</si>
  <si>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</si>
  <si>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</si>
  <si>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</si>
  <si>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</si>
  <si>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</si>
  <si>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</si>
  <si>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</si>
  <si>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</si>
  <si>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</si>
  <si>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</si>
  <si>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</si>
  <si>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</si>
  <si>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</si>
  <si>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</si>
  <si>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</si>
  <si>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</si>
  <si>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</si>
  <si>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</si>
  <si>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</si>
  <si>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</si>
  <si>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</si>
  <si>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</si>
  <si>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</si>
  <si>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</si>
  <si>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</si>
  <si>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</si>
  <si>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</si>
  <si>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</si>
  <si>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</si>
  <si>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</si>
  <si>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</si>
  <si>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</si>
  <si>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</si>
  <si>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</si>
  <si>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</si>
  <si>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</si>
  <si>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</si>
  <si>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</si>
  <si>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</si>
  <si>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</si>
  <si>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</si>
  <si>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</si>
  <si>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</si>
  <si>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</si>
  <si>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</si>
  <si>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</si>
  <si>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</si>
  <si>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</si>
  <si>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</si>
  <si>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</si>
  <si>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</si>
  <si>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</si>
  <si>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</si>
  <si>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</si>
  <si>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</si>
  <si>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</si>
  <si>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</si>
  <si>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</si>
  <si>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</si>
  <si>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</si>
  <si>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</si>
  <si>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</si>
  <si>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</si>
  <si>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</si>
  <si>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</si>
  <si>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</si>
  <si>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</si>
  <si>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</si>
  <si>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</si>
  <si>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</si>
  <si>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</si>
  <si>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</si>
  <si>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</si>
  <si>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</si>
  <si>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</si>
  <si>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</si>
  <si>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</si>
  <si>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</si>
  <si>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</si>
  <si>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</si>
  <si>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</si>
  <si>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</si>
  <si>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</si>
  <si>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</si>
  <si>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</si>
  <si>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</si>
  <si>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</si>
  <si>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</si>
  <si>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</si>
  <si>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</si>
  <si>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</si>
  <si>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</si>
  <si>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</si>
  <si>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</si>
  <si>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</si>
  <si>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</si>
  <si>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</si>
  <si>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</si>
  <si>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</si>
  <si>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</si>
  <si>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</si>
  <si>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</si>
  <si>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</si>
  <si>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</si>
  <si>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</si>
  <si>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</si>
  <si>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</si>
  <si>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</si>
  <si>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</si>
  <si>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</si>
  <si>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</si>
  <si>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</si>
  <si>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</si>
  <si>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</si>
  <si>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</si>
  <si>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</si>
  <si>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</si>
  <si>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</si>
  <si>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</si>
  <si>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</si>
  <si>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</si>
  <si>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</si>
  <si>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</si>
  <si>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</si>
  <si>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</si>
  <si>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</si>
  <si>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</si>
  <si>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</si>
  <si>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</si>
  <si>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</si>
  <si>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</si>
  <si>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</si>
  <si>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</si>
  <si>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</si>
  <si>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</si>
  <si>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</si>
  <si>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</si>
  <si>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</si>
  <si>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</si>
  <si>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</si>
  <si>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</si>
  <si>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</si>
  <si>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</si>
  <si>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</si>
  <si>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</si>
  <si>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</si>
  <si>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</si>
  <si>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</si>
  <si>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</si>
  <si>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</si>
  <si>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</si>
  <si>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</si>
  <si>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</si>
  <si>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</si>
  <si>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</si>
  <si>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</si>
  <si>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</si>
  <si>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</si>
  <si>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</si>
  <si>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</si>
  <si>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</si>
  <si>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</si>
  <si>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</si>
  <si>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</si>
  <si>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</si>
  <si>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</si>
  <si>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</si>
  <si>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</si>
  <si>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</si>
  <si>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</si>
  <si>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</si>
  <si>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</si>
  <si>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</si>
  <si>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</si>
  <si>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</si>
  <si>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</si>
  <si>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</si>
  <si>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</si>
  <si>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</si>
  <si>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</si>
  <si>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</si>
  <si>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</si>
  <si>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</si>
  <si>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</si>
  <si>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</si>
  <si>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</si>
  <si>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</si>
  <si>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</si>
  <si>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</si>
  <si>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</si>
  <si>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</si>
  <si>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</si>
  <si>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</si>
  <si>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</si>
  <si>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</si>
  <si>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</si>
  <si>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</si>
  <si>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</si>
  <si>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</si>
  <si>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</si>
  <si>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</si>
  <si>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</si>
  <si>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</si>
  <si>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</si>
  <si>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</si>
  <si>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</si>
  <si>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</si>
  <si>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</si>
  <si>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</si>
  <si>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</si>
  <si>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</si>
  <si>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</si>
  <si>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</si>
  <si>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</si>
  <si>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</si>
  <si>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</si>
  <si>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</si>
  <si>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</si>
  <si>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</si>
  <si>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</si>
  <si>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</si>
  <si>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</si>
  <si>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</si>
  <si>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</si>
  <si>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</si>
  <si>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</si>
  <si>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</si>
  <si>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</si>
  <si>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</si>
  <si>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</si>
  <si>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</si>
  <si>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</si>
  <si>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</si>
  <si>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</si>
  <si>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</si>
  <si>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</si>
  <si>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</si>
  <si>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</si>
  <si>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</si>
  <si>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</si>
  <si>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</si>
  <si>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</si>
  <si>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</si>
  <si>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</si>
  <si>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</si>
  <si>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</si>
  <si>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</si>
  <si>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</si>
  <si>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</si>
  <si>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</si>
  <si>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</si>
  <si>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</si>
  <si>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</si>
  <si>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</si>
  <si>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</si>
  <si>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</si>
  <si>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</si>
  <si>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</si>
  <si>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</si>
  <si>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</si>
  <si>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</si>
  <si>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</si>
  <si>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</si>
  <si>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</si>
  <si>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</si>
  <si>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</si>
  <si>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</si>
  <si>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</si>
  <si>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</si>
  <si>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</si>
  <si>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</si>
  <si>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</si>
  <si>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</si>
  <si>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</si>
  <si>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</si>
  <si>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</si>
  <si>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</si>
  <si>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</si>
  <si>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</si>
  <si>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</si>
  <si>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</si>
  <si>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</si>
  <si>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</si>
  <si>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</si>
  <si>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</si>
  <si>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</si>
  <si>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</si>
  <si>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</si>
  <si>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</si>
  <si>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</si>
  <si>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</si>
  <si>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</si>
  <si>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</si>
  <si>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</si>
  <si>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</si>
  <si>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</si>
  <si>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</si>
  <si>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</si>
  <si>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</si>
  <si>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</si>
  <si>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</si>
  <si>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</si>
  <si>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</si>
  <si>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</si>
  <si>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</si>
  <si>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</si>
  <si>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</si>
  <si>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</si>
  <si>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</si>
  <si>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</si>
  <si>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</si>
  <si>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</si>
  <si>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</si>
  <si>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</si>
  <si>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</si>
  <si>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</si>
  <si>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</si>
  <si>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</si>
  <si>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</si>
  <si>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</si>
  <si>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</si>
  <si>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</si>
  <si>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</si>
  <si>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</si>
  <si>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</si>
  <si>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</si>
  <si>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</si>
  <si>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</si>
  <si>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</si>
  <si>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</si>
  <si>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</si>
  <si>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</si>
  <si>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</si>
  <si>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</si>
  <si>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</si>
  <si>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</si>
  <si>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</si>
  <si>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</si>
  <si>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</si>
  <si>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</si>
  <si>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</si>
  <si>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</si>
  <si>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</si>
  <si>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</si>
  <si>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</si>
  <si>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</si>
  <si>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</si>
  <si>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</si>
  <si>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</si>
  <si>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</si>
  <si>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</si>
  <si>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</si>
  <si>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</si>
  <si>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</si>
  <si>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</si>
  <si>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</si>
  <si>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</si>
  <si>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</si>
  <si>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</si>
  <si>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</si>
  <si>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</si>
  <si>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</si>
  <si>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</si>
  <si>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</si>
  <si>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</si>
  <si>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</si>
  <si>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</si>
  <si>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</si>
  <si>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</si>
  <si>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</si>
  <si>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</si>
  <si>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</si>
  <si>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</si>
  <si>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</si>
  <si>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</si>
  <si>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</si>
  <si>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</si>
  <si>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</si>
  <si>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</si>
  <si>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</si>
  <si>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</si>
  <si>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</si>
  <si>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</si>
  <si>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</si>
  <si>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</si>
  <si>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</si>
  <si>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</si>
  <si>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</si>
  <si>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</si>
  <si>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</si>
  <si>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</si>
  <si>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</si>
  <si>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</si>
  <si>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</si>
  <si>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</si>
  <si>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</si>
  <si>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</si>
  <si>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</si>
  <si>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</si>
  <si>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</si>
  <si>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</si>
  <si>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</si>
  <si>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</si>
  <si>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</si>
  <si>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</si>
  <si>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</si>
  <si>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</si>
  <si>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</si>
  <si>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</si>
  <si>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</si>
  <si>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</si>
  <si>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</si>
  <si>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</si>
  <si>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</si>
  <si>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</si>
  <si>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</si>
  <si>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</si>
  <si>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</si>
  <si>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</si>
  <si>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</si>
  <si>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</si>
  <si>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</si>
  <si>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</si>
  <si>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</si>
  <si>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</si>
  <si>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</si>
  <si>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</si>
  <si>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</si>
  <si>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</si>
  <si>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</si>
  <si>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</si>
  <si>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</si>
  <si>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</si>
  <si>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</si>
  <si>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</si>
  <si>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</si>
  <si>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</si>
  <si>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</si>
  <si>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</si>
  <si>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</si>
  <si>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</si>
  <si>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</si>
  <si>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</si>
  <si>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</si>
  <si>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</si>
  <si>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</si>
  <si>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</si>
  <si>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</si>
  <si>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</si>
  <si>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</si>
  <si>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</si>
  <si>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</si>
  <si>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</si>
  <si>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</si>
  <si>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</si>
  <si>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</si>
  <si>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</si>
  <si>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</si>
  <si>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</si>
  <si>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</si>
  <si>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</si>
  <si>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</si>
  <si>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</si>
  <si>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</si>
  <si>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</si>
  <si>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</si>
  <si>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</si>
  <si>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</si>
  <si>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</si>
  <si>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</si>
  <si>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</si>
  <si>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</si>
  <si>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</si>
  <si>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</si>
  <si>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</si>
  <si>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</si>
  <si>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</si>
  <si>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</si>
  <si>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</si>
  <si>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</si>
  <si>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</si>
  <si>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</si>
  <si>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</si>
  <si>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</si>
  <si>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</si>
  <si>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</si>
  <si>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</si>
  <si>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</si>
  <si>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</si>
  <si>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</si>
  <si>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</si>
  <si>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</si>
  <si>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</si>
  <si>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</si>
  <si>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</si>
  <si>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</si>
  <si>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</si>
  <si>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</si>
  <si>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</si>
  <si>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</si>
  <si>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</si>
  <si>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</si>
  <si>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</si>
  <si>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</si>
  <si>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</si>
  <si>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</si>
  <si>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</si>
  <si>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</si>
  <si>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</si>
  <si>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</si>
  <si>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</si>
  <si>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</si>
  <si>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</si>
  <si>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</si>
  <si>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</si>
  <si>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</si>
  <si>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</si>
  <si>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</si>
  <si>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</si>
  <si>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</si>
  <si>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</si>
  <si>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</si>
  <si>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</si>
  <si>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</si>
  <si>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</si>
  <si>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</si>
  <si>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</si>
  <si>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</si>
  <si>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</si>
  <si>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</si>
  <si>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</si>
  <si>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</si>
  <si>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</si>
  <si>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</si>
  <si>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</si>
  <si>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</si>
  <si>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</si>
  <si>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</si>
  <si>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</si>
  <si>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</si>
  <si>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</si>
  <si>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</si>
  <si>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</si>
  <si>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</si>
  <si>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</si>
  <si>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</si>
  <si>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</si>
  <si>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</si>
  <si>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</si>
  <si>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</si>
  <si>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</si>
  <si>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</si>
  <si>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</si>
  <si>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</si>
  <si>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</si>
  <si>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</si>
  <si>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</si>
  <si>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</si>
  <si>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</si>
  <si>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</si>
  <si>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</si>
  <si>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</si>
  <si>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</si>
  <si>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</si>
  <si>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</si>
  <si>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</si>
  <si>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</si>
  <si>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</si>
  <si>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</si>
  <si>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</si>
  <si>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</si>
  <si>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</si>
  <si>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</si>
  <si>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</si>
  <si>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</si>
  <si>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</si>
  <si>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</si>
  <si>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</si>
  <si>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</si>
  <si>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</si>
  <si>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</si>
  <si>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</si>
  <si>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</si>
  <si>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</si>
  <si>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</si>
  <si>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</si>
  <si>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</si>
  <si>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</si>
  <si>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</si>
  <si>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</si>
  <si>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</si>
  <si>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</si>
  <si>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</si>
  <si>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</si>
  <si>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</si>
  <si>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</si>
  <si>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</si>
  <si>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</si>
  <si>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</si>
  <si>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</si>
  <si>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</si>
  <si>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</si>
  <si>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</si>
  <si>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</si>
  <si>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</si>
  <si>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</si>
  <si>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</si>
  <si>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</si>
  <si>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</si>
  <si>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</si>
  <si>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</si>
  <si>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</si>
  <si>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</si>
  <si>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</si>
  <si>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</si>
  <si>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</si>
  <si>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</si>
  <si>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</si>
  <si>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</si>
  <si>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</si>
  <si>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</si>
  <si>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</si>
  <si>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</si>
  <si>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</si>
  <si>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</si>
  <si>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</si>
  <si>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</si>
  <si>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</si>
  <si>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</si>
  <si>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</si>
  <si>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</si>
  <si>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</si>
  <si>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</si>
  <si>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</si>
  <si>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</si>
  <si>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</si>
  <si>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</si>
  <si>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</si>
  <si>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</si>
  <si>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</si>
  <si>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</si>
  <si>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</si>
  <si>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</si>
  <si>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</si>
  <si>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</si>
  <si>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</si>
  <si>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</si>
  <si>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</si>
  <si>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</si>
  <si>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</si>
  <si>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</si>
  <si>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</si>
  <si>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</si>
  <si>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</si>
  <si>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</si>
  <si>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</si>
  <si>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</si>
  <si>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</si>
  <si>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</si>
  <si>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</si>
  <si>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</si>
  <si>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</si>
  <si>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</si>
  <si>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</si>
  <si>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</si>
  <si>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</si>
  <si>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</si>
  <si>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</si>
  <si>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</si>
  <si>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</si>
  <si>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</si>
  <si>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</si>
  <si>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</si>
  <si>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</si>
  <si>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</si>
  <si>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</si>
  <si>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</si>
  <si>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</si>
  <si>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</si>
  <si>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</si>
  <si>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</si>
  <si>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</si>
  <si>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</si>
  <si>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</si>
  <si>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</si>
  <si>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</si>
  <si>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</si>
  <si>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</si>
  <si>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</si>
  <si>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</si>
  <si>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</si>
  <si>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</si>
  <si>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</si>
  <si>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</si>
  <si>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</si>
  <si>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</si>
  <si>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</si>
  <si>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</si>
  <si>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</si>
  <si>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</si>
  <si>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</si>
  <si>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</si>
  <si>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</si>
  <si>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</si>
  <si>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</si>
  <si>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</si>
  <si>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</si>
  <si>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30 mins</t>
  </si>
  <si>
    <t>PCM-20251206-00000452</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</si>
  <si>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</si>
  <si>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</si>
  <si>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</si>
  <si>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</si>
  <si>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</si>
  <si>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</si>
  <si>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</si>
  <si>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</si>
  <si>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</si>
  <si>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</si>
  <si>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</si>
  <si>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</si>
  <si>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</si>
  <si>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PCM-20251206-00000439</t>
  </si>
  <si>
    <t xml:space="preserve">ETA 40 MIN </t>
  </si>
  <si>
    <t>PCM-20251206-00000495</t>
  </si>
  <si>
    <t xml:space="preserve">ETA 80 MIN </t>
  </si>
  <si>
    <t>TT-20251206-00536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</si>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</sst>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334.42622754629701</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6.5979166683973745E-3</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45997.374653472223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45997.374653472223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45997.374653472223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45997.374653472223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45997.374653472223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45997.374653472223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45997.374653472223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45997.374653472223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45997.374653472223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45997.374653472223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45997.374653472223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45997.374653472223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45997.374653472223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45997.374653472223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45997.374653472223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45997.374653472223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45997.374653472223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45997.374653472223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45997.374653472223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45997.374653472223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45997.374653472223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45997.374653472223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45997.374653472223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45997.374653472223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45997.374653472223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45997.374653472223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45997.374653472223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45997.374653472223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45997.374653472223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45997.374653472223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45997.374653472223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45997.374653472223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45997.374653472223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45997.374653472223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45997.374653472223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45997.374653472223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45997.374653472223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45997.374653472223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45997.374653472223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45997.374653472223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45997.374653472223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45997.374653472223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45997.374653472223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45997.374653472223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45997.374653472223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45997.374653472223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45997.374653472223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45997.374653472223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45997.374653472223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45997.374653472223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45997.374653472223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45997.374653472223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45997.374653472223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45997.374653472223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45997.374653472223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45997.374653472223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45997.374653472223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45997.374653472223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45997.374653472223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45997.374653472223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45997.374653472223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45997.374653472223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45997.374653472223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45997.374653472223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45997.374653472223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45997.374653472223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45997.374653472223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45997.374653472223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45997.374653472223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45997.374653472223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45997.374653472223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45997.374653472223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45997.374653472223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45997.374653472223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45997.374653472223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45997.374653472223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45997.374653472223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45997.374653472223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45997.374653472223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45997.374653472223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45997.374653472223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45997.374653472223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45997.374653472223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45997.374653472223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45997.374653472223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45997.374653472223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45997.374653472223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45997.374653472223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45997.374653472223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45997.374653472223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45997.374653472223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45997.374653472223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45997.374653472223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45997.374653472223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45997.374653472223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45997.374653472223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45997.374653472223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45997.374653472223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45997.374653472223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45997.374653472223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45997.374653472223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45997.374653472223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45997.374653472223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45997.374653472223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45997.374653472223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45997.374653472223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45997.374653472223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45997.374653472223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45997.374653472223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45997.374653472223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45997.374653472223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45997.374653472223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45997.374653472223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45997.374653472223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45997.374653472223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45997.374653472223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45997.374653472223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45997.374653472223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45997.374653472223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45997.374653472223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45997.374653472223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45997.374653472223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45997.374653472223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45997.374653472223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45997.374653472223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45997.374653472223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45997.374653472223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45997.374653472223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45997.374653472223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45997.374653472223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45997.374653472223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45997.374653472223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45997.374653472223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45997.374653472223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45997.374653472223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45997.374653472223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45997.374653472223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45997.374653472223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45997.374653472223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45997.374653472223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45997.374653472223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45997.374653472223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45997.374653472223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45997.374653472223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45997.374653472223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45997.374653472223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45997.374653472223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45997.374653472223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45997.374653472223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45997.374653472223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45997.374653472223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45997.374653472223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45997.374653472223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45997.374653472223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45997.374653472223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45997.374653472223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45997.374653472223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45997.374653472223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45997.374653472223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45997.374653472223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45997.374653472223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45997.374653472223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45997.374653472223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45997.374653472223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45997.374653472223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45997.374653472223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45997.374653472223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45997.374653472223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45997.374653472223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45997.374653472223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45997.374653472223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45997.374653472223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45997.374653472223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45997.374653472223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45997.374653472223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45997.374653472223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45997.374653472223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45997.374653472223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45997.374653472223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45997.374653472223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45997.374653472223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45997.374653472223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45997.374653472223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45997.374653472223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45997.374653472223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45997.374653472223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45997.374653472223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45997.374653472223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45997.374653472223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45997.374653472223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45997.374653472223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45997.374653472223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45997.374653472223</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172.37481550926168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12.987234490741685</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1.8553935187810566E-2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45997.374653472223</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45997.374653472223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45997.374653472223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45997.374653472223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45997.374653472223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45997.374653472223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45997.374653472223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45997.374653472223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45997.374653472223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45997.374653472223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45997.374653472223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45997.374653472223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45997.374653472223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45997.374653472223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45997.374653472223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45997.374653472223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45997.374653472223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45997.374653472223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45997.374653472223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45997.374653472223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45997.374653472223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45997.374653472223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45997.374653472223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45997.374653472223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45997.374653472223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45997.374653472223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45997.374653472223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45997.374653472223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45997.374653472223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45997.374653472223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45997.374653472223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45997.374653472223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45997.374653472223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45997.374653472223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45997.374653472223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45997.374653472223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45997.374653472223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45997.374653472223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45997.374653472223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45997.374653472223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45997.374653472223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45997.374653472223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45997.374653472223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45997.374653472223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45997.374653472223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45997.374653472223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45997.374653472223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45997.374653472223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45997.374653472223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45997.374653472223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45997.374653472223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45997.374653472223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45997.374653472223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45997.374653472223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45997.374653472223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45997.374653472223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45997.374653472223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45997.374653472223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45997.374653472223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45997.374653472223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45997.374653472223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45997.374653472223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45997.374653472223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45997.374653472223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45997.374653472223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45997.374653472223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45997.374653472223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45997.374653472223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45997.374653472223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45997.374653472223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45997.374653472223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45997.374653472223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45997.374653472223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45997.374653472223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45997.374653472223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45997.374653472223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45997.374653472223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45997.374653472223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45997.374653472223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45997.374653472223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45997.374653472223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45997.374653472223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45997.374653472223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45997.374653472223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45997.374653472223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45997.374653472223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45997.374653472223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45997.374653472223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45997.374653472223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45997.374653472223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45997.374653472223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45997.374653472223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45997.374653472223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45997.374653472223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45997.374653472223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45997.374653472223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45997.374653472223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45997.374653472223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45997.374653472223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45997.374653472223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45997.374653472223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45997.374653472223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45997.374653472223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45997.374653472223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45997.374653472223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45997.374653472223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45997.374653472223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45997.374653472223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45997.374653472223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45997.374653472223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45997.374653472223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45997.374653472223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45997.374653472223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45997.374653472223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45997.374653472223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45997.374653472223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45997.374653472223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45997.374653472223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45997.374653472223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45997.374653472223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45997.374653472223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45997.374653472223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45997.374653472223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45997.374653472223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45997.374653472223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45997.374653472223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45997.374653472223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45997.374653472223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45997.374653472223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45997.374653472223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45997.374653472223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45997.374653472223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45997.374653472223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45997.374653472223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45997.374653472223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45997.374653472223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45997.374653472223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45997.374653472223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45997.374653472223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45997.374653472223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45997.374653472223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45997.374653472223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45997.374653472223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45997.374653472223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45997.374653472223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45997.374653472223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45997.374653472223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45997.374653472223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45997.374653472223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45997.374653472223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45997.374653472223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45997.374653472223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45997.374653472223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45997.374653472223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45997.374653472223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45997.374653472223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45997.374653472223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45997.374653472223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45997.374653472223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45997.374653472223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45997.374653472223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45997.374653472223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45997.374653472223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45997.374653472223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45997.374653472223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45997.374653472223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45997.374653472223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45997.374653472223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45997.374653472223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45997.374653472223</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45997.374653472223</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45997.374653472223</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45997.374653472223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45997.374653472223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45997.374653472223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45997.374653472223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45997.374653472223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45997.374653472223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45997.374653472223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45997.374653472223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45997.374653472223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45997.374653472223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45997.374653472223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45997.374653472223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45997.374653472223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45997.374653472223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45997.374653472223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45997.374653472223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45997.374653472223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45997.374653472223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45997.374653472223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45997.374653472223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45997.374653472223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45997.374653472223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45997.374653472223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45997.374653472223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45997.374653472223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45997.374653472223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45997.374653472223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45997.374653472223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45997.374653472223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45997.374653472223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45997.374653472223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45997.374653472223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45997.374653472223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45997.374653472223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45997.374653472223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45997.374653472223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45997.374653472223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45997.374653472223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45997.374653472223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45997.374653472223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45997.374653472223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45997.374653472223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45997.374653472223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45997.374653472223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45997.374653472223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45997.374653472223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45997.374653472223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45997.374653472223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45997.374653472223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45997.374653472223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45997.374653472223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45997.374653472223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45997.374653472223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45997.374653472223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45997.374653472223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45997.374653472223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45997.374653472223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45997.374653472223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45997.374653472223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45997.374653472223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45997.374653472223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45997.374653472223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45997.374653472223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45997.374653472223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45997.374653472223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45997.374653472223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45997.374653472223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45997.374653472223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45997.374653472223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45997.374653472223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45997.374653472223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45997.374653472223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45997.374653472223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45997.374653472223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45997.374653472223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45997.374653472223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45997.374653472223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45997.374653472223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45997.374653472223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45997.374653472223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45997.374653472223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45997.374653472223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45997.374653472223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45997.374653472223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45997.374653472223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45997.374653472223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45997.374653472223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45997.374653472223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45997.374653472223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45997.374653472223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45997.374653472223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45997.374653472223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45997.374653472223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45997.374653472223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45997.374653472223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45997.374653472223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45997.374653472223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45997.374653472223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45997.374653472223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45997.374653472223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45997.374653472223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45997.374653472223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45997.374653472223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45997.374653472223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45997.374653472223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45997.374653472223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45997.374653472223</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45997.374653472223</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45997.374653472223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45997.374653472223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45997.374653472223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45997.374653472223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45997.374653472223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45997.374653472223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45997.374653472223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45997.374653472223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45997.374653472223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45997.374653472223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45997.374653472223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45997.374653472223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45997.374653472223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45997.374653472223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45997.374653472223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45997.374653472223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45997.374653472223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45997.374653472223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45997.374653472223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45997.374653472223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45997.374653472223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45997.374653472223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45997.374653472223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45997.374653472223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45997.374653472223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45997.374653472223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45997.374653472223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45997.374653472223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45997.374653472223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45997.374653472223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45997.374653472223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45997.374653472223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45997.374653472223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45997.374653472223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45997.374653472223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45997.374653472223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45997.374653472223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45997.374653472223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45997.374653472223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45997.374653472223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45997.374653472223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45997.374653472223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45997.374653472223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45997.374653472223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45997.374653472223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45997.374653472223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45997.374653472223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45997.374653472223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45997.374653472223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45997.374653472223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45997.374653472223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45997.374653472223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45997.374653472223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45997.374653472223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45997.374653472223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45997.374653472223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45997.374653472223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45997.374653472223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45997.374653472223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45997.374653472223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45997.374653472223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45997.374653472223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45997.374653472223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45997.374653472223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45997.374653472223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45997.374653472223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45997.374653472223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45997.374653472223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45997.374653472223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45997.374653472223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45997.374653472223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45997.374653472223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45997.374653472223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45997.374653472223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45997.374653472223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45997.374653472223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45997.374653472223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45997.374653472223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45997.374653472223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45997.374653472223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45997.374653472223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45997.374653472223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45997.374653472223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45997.374653472223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45997.374653472223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45997.374653472223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45997.374653472223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45997.374653472223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45997.374653472223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45997.374653472223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45997.374653472223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45997.374653472223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45997.374653472223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45997.374653472223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45997.374653472223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45997.374653472223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45997.374653472223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45997.374653472223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45997.374653472223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45997.374653472223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45997.374653472223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45997.374653472223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45997.374653472223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45997.374653472223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45997.374653472223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45997.374653472223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45997.374653472223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45997.374653472223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45997.374653472223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45997.374653472223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45997.374653472223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45997.374653472223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45997.374653472223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45997.374653472223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45997.374653472223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45997.374653472223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45997.374653472223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45997.374653472223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45997.374653472223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45997.374653472223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45997.374653472223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45997.374653472223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45997.374653472223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45997.374653472223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45997.374653472223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45997.374653472223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45997.374653472223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45997.374653472223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45997.374653472223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45997.374653472223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45997.374653472223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45997.374653472223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45997.374653472223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45997.374653472223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45997.374653472223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45997.374653472223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45997.374653472223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45997.374653472223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45997.374653472223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45997.374653472223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45997.374653472223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45997.374653472223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45997.374653472223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45997.374653472223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45997.374653472223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45997.374653472223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45997.374653472223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45997.374653472223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45997.374653472223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45997.374653472223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45997.374653472223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45997.374653472223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45997.374653472223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45997.374653472223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45997.374653472223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45997.374653472223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45997.374653472223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45997.374653472223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45997.374653472223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45997.374653472223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45997.374653472223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45997.374653472223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45997.374653472223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45997.374653472223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45997.374653472223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45997.374653472223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45997.374653472223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45997.374653472223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45997.374653472223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45997.374653472223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45997.374653472223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45997.374653472223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45997.374653472223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45997.374653472223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45997.374653472223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45997.374653472223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45997.374653472223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45997.374653472223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45997.374653472223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45997.374653472223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45997.374653472223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45997.374653472223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45997.374653472223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45997.374653472223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45997.374653472223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45997.374653472223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45997.374653472223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45997.374653472223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45997.374653472223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45997.374653472223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45997.374653472223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45997.374653472223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45997.374653472223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45997.374653472223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45997.374653472223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45997.374653472223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45997.374653472223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45997.374653472223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45997.374653472223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45997.374653472223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45997.374653472223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45997.374653472223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45997.374653472223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45997.374653472223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45997.374653472223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45997.374653472223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45997.374653472223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45997.374653472223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45997.374653472223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45997.374653472223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45997.374653472223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45997.374653472223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45997.374653472223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45997.374653472223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45997.374653472223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45997.374653472223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45997.374653472223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45997.374653472223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45997.374653472223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45997.374653472223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45997.374653472223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45997.374653472223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45997.374653472223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45997.374653472223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45997.374653472223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45997.374653472223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45997.374653472223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45997.374653472223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45997.374653472223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45997.374653472223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45997.374653472223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45997.374653472223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45997.374653472223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45997.374653472223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45997.374653472223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45997.374653472223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45997.374653472223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45997.374653472223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45997.374653472223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45997.374653472223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45997.374653472223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45997.374653472223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45997.374653472223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45997.374653472223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45997.374653472223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45997.374653472223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45997.374653472223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45997.374653472223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45997.374653472223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45997.374653472223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45997.374653472223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45997.374653472223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45997.374653472223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45997.374653472223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45997.374653472223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45997.374653472223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45997.374653472223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45997.374653472223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45997.374653472223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45997.374653472223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45997.374653472223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45997.374653472223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45997.374653472223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45997.374653472223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45997.374653472223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45997.374653472223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45997.374653472223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45997.374653472223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45997.374653472223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45997.374653472223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45997.374653472223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45997.374653472223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45997.374653472223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45997.374653472223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45997.374653472223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45997.374653472223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45997.374653472223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45997.374653472223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45997.374653472223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45997.374653472223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45997.374653472223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45997.374653472223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45997.374653472223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45997.374653472223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45997.374653472223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45997.374653472223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45997.374653472223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45997.374653472223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45997.374653472223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45997.374653472223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45997.374653472223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45997.374653472223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45997.374653472223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45997.374653472223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45997.374653472223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45997.374653472223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45997.374653472223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45997.374653472223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45997.374653472223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45997.374653472223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45997.374653472223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45997.374653472223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45997.374653472223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45997.374653472223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45997.374653472223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45997.374653472223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45997.374653472223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45997.374653472223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45997.374653472223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45997.374653472223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45997.374653472223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45997.374653472223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45997.374653472223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45997.374653472223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45997.374653472223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45997.374653472223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45997.374653472223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45997.374653472223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45997.374653472223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45997.374653472223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45997.374653472223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45997.374653472223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45997.374653472223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45997.374653472223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45997.374653472223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45997.374653472223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45997.374653472223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45997.374653472223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45997.374653472223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45997.374653472223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45997.374653472223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45997.374653472223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45997.374653472223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45997.374653472223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45997.374653472223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45997.374653472223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45997.374653472223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45997.374653472223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45997.374653472223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45997.374653472223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45997.374653472223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45997.374653472223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45997.374653472223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45997.374653472223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45997.374653472223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45997.374653472223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45997.374653472223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45997.374653472223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45997.374653472223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45997.374653472223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45997.374653472223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45997.374653472223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45997.374653472223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45997.374653472223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45997.374653472223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45997.374653472223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45997.374653472223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45997.374653472223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45997.374653472223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45997.374653472223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45997.374653472223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45997.374653472223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45997.374653472223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45997.374653472223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45997.374653472223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45997.374653472223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45997.374653472223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45997.374653472223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45997.374653472223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45997.374653472223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45997.374653472223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45997.374653472223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45997.374653472223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45997.374653472223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45997.374653472223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45997.374653472223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45997.374653472223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45997.374653472223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45997.374653472223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45997.374653472223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45997.374653472223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45997.374653472223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45997.374653472223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45997.374653472223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45997.374653472223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45997.374653472223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45997.374653472223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45997.374653472223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45997.374653472223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45997.374653472223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45997.374653472223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45997.374653472223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45997.374653472223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45997.374653472223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45997.374653472223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45997.374653472223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45997.374653472223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45997.374653472223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45997.374653472223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45997.374653472223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45997.374653472223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45997.374653472223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45997.374653472223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45997.374653472223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45997.374653472223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45997.374653472223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45997.374653472223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45997.374653472223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45997.374653472223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45997.374653472223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45997.374653472223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45997.374653472223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45997.374653472223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45997.374653472223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45997.374653472223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45997.374653472223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45997.374653472223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45997.374653472223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45997.374653472223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45997.374653472223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45997.374653472223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45997.374653472223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45997.374653472223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45997.374653472223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45997.374653472223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45997.374653472223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45997.374653472223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45997.374653472223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45997.374653472223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45997.374653472223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45997.374653472223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45997.374653472223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45997.374653472223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45997.374653472223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45997.374653472223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45997.374653472223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45997.374653472223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45997.374653472223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45997.374653472223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45997.374653472223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45997.374653472223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45997.374653472223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45997.374653472223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45997.374653472223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45997.374653472223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45997.374653472223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45997.374653472223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45997.374653472223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45997.374653472223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45997.374653472223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45997.374653472223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45997.374653472223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45997.374653472223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45997.374653472223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45997.374653472223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45997.374653472223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45997.374653472223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45997.374653472223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45997.374653472223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45997.374653472223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45997.374653472223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45997.374653472223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45997.374653472223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45997.374653472223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45997.374653472223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45997.374653472223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45997.374653472223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45997.374653472223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45997.374653472223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45997.374653472223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45997.374653472223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45997.374653472223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45997.374653472223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45997.374653472223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45997.374653472223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45997.374653472223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45997.374653472223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45997.374653472223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45997.374653472223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45997.374653472223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45997.374653472223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45997.374653472223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45997.374653472223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45997.374653472223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45997.374653472223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45997.374653472223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45997.374653472223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45997.374653472223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45997.374653472223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45997.374653472223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45997.374653472223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45997.374653472223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45997.374653472223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45997.374653472223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45997.374653472223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45997.374653472223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45997.374653472223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45997.374653472223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45997.374653472223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45997.374653472223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45997.374653472223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45997.374653472223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45997.374653472223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45997.374653472223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45997.374653472223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45997.374653472223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45997.374653472223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45997.374653472223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45997.374653472223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45997.374653472223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45997.374653472223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45997.374653472223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45997.374653472223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45997.374653472223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45997.374653472223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45997.374653472223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45997.374653472223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45997.374653472223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45997.374653472223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45997.374653472223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45997.374653472223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45997.374653472223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45997.374653472223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45997.374653472223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45997.374653472223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45997.374653472223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45997.374653472223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45997.374653472223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45997.374653472223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45997.374653472223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45997.374653472223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45997.374653472223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45997.374653472223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45997.374653472223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45997.374653472223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45997.374653472223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45997.374653472223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45997.374653472223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45997.374653472223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45997.374653472223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45997.374653472223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45997.374653472223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45997.374653472223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45997.374653472223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45997.374653472223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45997.374653472223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45997.374653472223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45997.374653472223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45997.374653472223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45997.374653472223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45997.374653472223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45997.374653472223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45997.374653472223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45997.374653472223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45997.374653472223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45997.374653472223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45997.374653472223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45997.374653472223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45997.374653472223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45997.374653472223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45997.374653472223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45997.374653472223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45997.374653472223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45997.374653472223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45997.374653472223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45997.374653472223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45997.374653472223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45997.374653472223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45997.374653472223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45997.374653472223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45997.374653472223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45997.374653472223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45997.374653472223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45997.374653472223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45997.374653472223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45997.374653472223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45997.374653472223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45997.374653472223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45997.374653472223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45997.374653472223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45997.374653472223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45997.374653472223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45997.374653472223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45997.374653472223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45997.374653472223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45997.374653472223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45997.374653472223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45997.374653472223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45997.374653472223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45997.374653472223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45997.374653472223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45997.374653472223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45997.374653472223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45997.374653472223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45997.374653472223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45997.374653472223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45997.374653472223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45997.374653472223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45997.374653472223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45997.374653472223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45997.374653472223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45997.374653472223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45997.374653472223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45997.374653472223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45997.374653472223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45997.374653472223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45997.374653472223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45997.374653472223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45997.374653472223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45997.374653472223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45997.374653472223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45997.374653472223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45997.374653472223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45997.374653472223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45997.374653472223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45997.374653472223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45997.374653472223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45997.374653472223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45997.374653472223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45997.374653472223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45997.374653472223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45997.374653472223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45997.374653472223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45997.374653472223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45997.374653472223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45997.374653472223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45997.374653472223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45997.374653472223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45997.374653472223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45997.374653472223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45997.374653472223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45997.374653472223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45997.374653472223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45997.374653472223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45997.374653472223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45997.374653472223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45997.374653472223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45997.374653472223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45997.374653472223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45997.374653472223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45997.374653472223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45997.374653472223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45997.374653472223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45997.374653472223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45997.374653472223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45997.374653472223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45997.374653472223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45997.374653472223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45997.374653472223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45997.374653472223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45997.374653472223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45997.374653472223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45997.374653472223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45997.374653472223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45997.374653472223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45997.374653472223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45997.374653472223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45997.374653472223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45997.374653472223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45997.374653472223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45997.374653472223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45997.374653472223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45997.374653472223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45997.374653472223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45997.374653472223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45997.374653472223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45997.374653472223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45997.374653472223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45997.374653472223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45997.374653472223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45997.374653472223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45997.374653472223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45997.374653472223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45997.374653472223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45997.374653472223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45997.374653472223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45997.374653472223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45997.374653472223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45997.374653472223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45997.374653472223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45997.374653472223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45997.374653472223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45997.374653472223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45997.374653472223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45997.374653472223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45997.374653472223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45997.374653472223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45997.374653472223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45997.374653472223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45997.374653472223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45997.374653472223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45997.374653472223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45997.374653472223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45997.374653472223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45997.374653472223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45997.374653472223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45997.374653472223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45997.374653472223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45997.374653472223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45997.374653472223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45997.374653472223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45997.374653472223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45997.374653472223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45997.374653472223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45997.374653472223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45997.374653472223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45997.374653472223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45997.374653472223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45997.374653472223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45997.374653472223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45997.374653472223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45997.374653472223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45997.374653472223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45997.374653472223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45997.374653472223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45997.374653472223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45997.374653472223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45997.374653472223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45997.374653472223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45997.374653472223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45997.374653472223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45997.374653472223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45997.374653472223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45997.374653472223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45997.374653472223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45997.374653472223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45997.374653472223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45997.374653472223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45997.374653472223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45997.374653472223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45997.374653472223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45997.374653472223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45997.374653472223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45997.374653472223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45997.374653472223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45997.374653472223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45997.374653472223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45997.374653472223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45997.374653472223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45997.374653472223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45997.374653472223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45997.374653472223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45997.374653472223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45997.374653472223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45997.374653472223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45997.374653472223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45997.374653472223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45997.374653472223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45997.374653472223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45997.374653472223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45997.374653472223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45997.374653472223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45997.374653472223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45997.374653472223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45997.374653472223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45997.374653472223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45997.374653472223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45997.374653472223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45997.374653472223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45997.374653472223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45997.374653472223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45997.374653472223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45997.374653472223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45997.374653472223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45997.374653472223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45997.374653472223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45997.374653472223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45997.374653472223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45997.374653472223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45997.374653472223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45997.374653472223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45997.374653472223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45997.374653472223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45997.374653472223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45997.374653472223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45997.374653472223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45997.374653472223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45997.374653472223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45997.374653472223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45997.374653472223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45997.374653472223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45997.374653472223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45997.374653472223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45997.374653472223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45997.374653472223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45997.374653472223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45997.374653472223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45997.374653472223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45997.374653472223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45997.374653472223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45997.374653472223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45997.374653472223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45997.374653472223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45997.374653472223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45997.374653472223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45997.374653472223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45997.374653472223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45997.374653472223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45997.374653472223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45997.374653472223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45997.374653472223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45997.374653472223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45997.374653472223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45997.374653472223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45997.374653472223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45997.374653472223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45997.374653472223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45997.374653472223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45997.374653472223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45997.374653472223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45997.374653472223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45997.374653472223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45997.374653472223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45997.374653472223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45997.374653472223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45997.374653472223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45997.374653472223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45997.374653472223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45997.374653472223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45997.374653472223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45997.374653472223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45997.374653472223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45997.374653472223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45997.374653472223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45997.374653472223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45997.374653472223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45997.374653472223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45997.374653472223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45997.374653472223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45997.374653472223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45997.374653472223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45997.374653472223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45997.374653472223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45997.374653472223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45997.374653472223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45997.374653472223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45997.374653472223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45997.374653472223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45997.374653472223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45997.374653472223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45997.374653472223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45997.374653472223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45997.374653472223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45997.374653472223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45997.374653472223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45997.374653472223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45997.374653472223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45997.374653472223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45997.374653472223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45997.374653472223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45997.374653472223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45997.374653472223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45997.374653472223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45997.374653472223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45997.374653472223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45997.374653472223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45997.374653472223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45997.374653472223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45997.374653472223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45997.374653472223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45997.374653472223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45997.374653472223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45997.374653472223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45997.374653472223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45997.374653472223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45997.374653472223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45997.374653472223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45997.374653472223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45997.374653472223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45997.374653472223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45997.374653472223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45997.374653472223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45997.374653472223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45997.374653472223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45997.374653472223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45997.374653472223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45997.374653472223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45997.374653472223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45997.374653472223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45997.374653472223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45997.374653472223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45997.374653472223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45997.374653472223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45997.374653472223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45997.374653472223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45997.374653472223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45997.374653472223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45997.374653472223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45997.374653472223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45997.374653472223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45997.374653472223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45997.374653472223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45997.374653472223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45997.374653472223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45997.374653472223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45997.374653472223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45997.374653472223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45997.374653472223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45997.374653472223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45997.374653472223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45997.374653472223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45997.374653472223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45997.374653472223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45997.374653472223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45997.374653472223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45997.374653472223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45997.374653472223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45997.374653472223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45997.374653472223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45997.374653472223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45997.374653472223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45997.374653472223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45997.374653472223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45997.374653472223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45997.374653472223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45997.374653472223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45997.374653472223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45997.374653472223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45997.374653472223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45997.374653472223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45997.374653472223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45997.374653472223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293.89393587962695</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34995</v>
      </c>
      <c r="E3" s="90" t="s">
        <v>39106</v>
      </c>
      <c r="F3" s="91">
        <v>45997.34443287037</v>
      </c>
      <c r="G3" s="92">
        <f t="shared" ref="G3:G4" ca="1" si="0">IFERROR(NOW()-F3,"")</f>
        <v>3.0220601853216067E-2</v>
      </c>
      <c r="H3" s="91">
        <v>45997.334386574075</v>
      </c>
      <c r="I3" s="108" t="str">
        <f>IFERROR(VLOOKUP(D3,DB!A:F,6,0),"")</f>
        <v>SCECO</v>
      </c>
      <c r="J3" s="108" t="str">
        <f>IFERROR(VLOOKUP(D3,DB!A:G,7,0),"")</f>
        <v>Vandalized</v>
      </c>
      <c r="K3" s="93" t="s">
        <v>39124</v>
      </c>
      <c r="L3" s="87" t="str">
        <f>IFERROR(VLOOKUP(D3,DB!A:I,9,0),"")</f>
        <v>Latis</v>
      </c>
    </row>
    <row r="4" spans="1:16" ht="15" customHeight="1">
      <c r="A4" s="108" t="s">
        <v>39125</v>
      </c>
      <c r="B4" s="108" t="str">
        <f>IFERROR(VLOOKUP(D4,DB!A:K,11,0),"")</f>
        <v>R4</v>
      </c>
      <c r="C4" s="89">
        <v>1</v>
      </c>
      <c r="D4" s="87" t="s">
        <v>38756</v>
      </c>
      <c r="E4" s="90" t="s">
        <v>39106</v>
      </c>
      <c r="F4" s="91">
        <v>45997.335173611114</v>
      </c>
      <c r="G4" s="92">
        <f t="shared" ca="1" si="0"/>
        <v>3.9479861108702607E-2</v>
      </c>
      <c r="H4" s="91">
        <v>45997.350798611114</v>
      </c>
      <c r="I4" s="108" t="str">
        <f>IFERROR(VLOOKUP(D4,DB!A:F,6,0),"")</f>
        <v>Generator-SG</v>
      </c>
      <c r="J4" s="108" t="str">
        <f>IFERROR(VLOOKUP(D4,DB!A:G,7,0),"")</f>
        <v>In progress</v>
      </c>
      <c r="K4" s="93" t="s">
        <v>39126</v>
      </c>
      <c r="L4" s="87" t="str">
        <f>IFERROR(VLOOKUP(D4,DB!A:I,9,0),"")</f>
        <v>Latis</v>
      </c>
    </row>
    <row r="5" spans="1:16" ht="15" customHeight="1">
      <c r="A5" s="108"/>
      <c r="B5" s="108" t="str">
        <f>IFERROR(VLOOKUP(D5,DB!A:K,11,0),"")</f>
        <v/>
      </c>
      <c r="C5" s="89"/>
      <c r="D5" s="87"/>
      <c r="E5" s="90"/>
      <c r="F5" s="91"/>
      <c r="G5" s="92">
        <f t="shared" ref="G5:G68" ca="1" si="1">IFERROR(NOW()-F5,"")</f>
        <v>45997.374653472223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45997.374653472223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45997.374653472223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45997.374653472223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45997.374653472223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45997.374653472223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45997.374653472223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45997.374653472223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45997.374653472223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45997.374653472223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45997.374653472223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45997.374653472223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45997.374653472223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45997.374653472223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45997.374653472223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45997.374653472223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45997.374653472223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45997.374653472223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45997.374653472223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45997.374653472223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45997.374653472223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45997.374653472223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45997.374653472223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45997.374653472223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45997.374653472223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45997.374653472223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45997.374653472223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45997.374653472223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45997.374653472223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45997.374653472223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45997.374653472223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45997.374653472223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45997.374653472223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45997.374653472223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45997.374653472223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45997.374653472223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45997.374653472223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45997.374653472223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45997.374653472223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45997.374653472223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45997.374653472223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45997.374653472223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45997.374653472223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45997.374653472223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45997.374653472223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45997.374653472223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45997.374653472223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45997.374653472223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45997.374653472223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45997.374653472223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45997.374653472223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45997.374653472223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45997.374653472223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45997.374653472223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45997.374653472223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45997.374653472223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45997.374653472223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45997.374653472223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45997.374653472223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45997.374653472223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45997.374653472223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45997.374653472223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45997.374653472223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45997.374653472223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45997.374653472223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45997.374653472223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45997.374653472223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45997.374653472223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45997.374653472223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45997.374653472223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45997.374653472223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45997.374653472223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45997.374653472223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45997.374653472223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45997.374653472223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45997.374653472223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45997.374653472223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45997.374653472223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45997.374653472223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45997.374653472223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45997.374653472223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45997.374653472223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45997.374653472223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45997.374653472223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45997.374653472223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45997.374653472223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45997.374653472223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45997.374653472223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45997.374653472223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45997.374653472223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45997.374653472223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45997.374653472223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45997.374653472223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45997.374653472223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45997.374653472223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45997.374653472223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45997.374653472223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45997.374653472223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45997.374653472223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45997.374653472223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45997.374653472223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45997.374653472223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45997.374653472223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45997.374653472223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45997.374653472223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45997.374653472223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45997.374653472223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45997.374653472223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45997.374653472223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45997.374653472223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45997.374653472223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45997.374653472223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45997.374653472223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45997.374653472223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45997.374653472223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45997.374653472223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45997.374653472223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45997.374653472223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45997.374653472223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45997.374653472223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45997.374653472223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45997.374653472223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45997.374653472223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45997.374653472223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45997.374653472223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45997.374653472223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45997.374653472223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45997.374653472223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45997.374653472223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45997.374653472223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45997.374653472223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45997.374653472223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45997.374653472223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45997.374653472223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45997.374653472223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45997.374653472223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45997.374653472223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45997.374653472223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45997.374653472223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45997.374653472223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45997.374653472223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45997.374653472223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45997.374653472223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45997.374653472223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45997.374653472223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45997.374653472223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45997.374653472223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45997.374653472223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45997.374653472223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45997.374653472223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45997.374653472223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45997.374653472223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45997.374653472223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45997.374653472223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45997.374653472223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45997.374653472223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45997.374653472223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45997.374653472223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45997.374653472223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45997.374653472223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45997.374653472223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45997.374653472223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45997.374653472223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45997.374653472223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45997.374653472223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45997.374653472223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45997.374653472223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45997.374653472223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45997.374653472223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45997.374653472223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45997.374653472223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45997.374653472223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45997.374653472223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45997.374653472223</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105.54259328703483</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71.185776157406508</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48.71354236111074</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16.001354861109576</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6" ca="1" si="2">IFERROR(NOW()-F6,"")</f>
        <v>0.26721134259423707</v>
      </c>
      <c r="H6" s="38">
        <v>45997.093553240738</v>
      </c>
      <c r="I6" s="37" t="str">
        <f>IFERROR(VLOOKUP(D6,DB!A:F,6,0),"")</f>
        <v>SCECO</v>
      </c>
      <c r="J6" s="37" t="str">
        <f>IFERROR(VLOOKUP(D6,DB!A:G,7,0),"")</f>
        <v>In progress</v>
      </c>
      <c r="K6" s="37" t="s">
        <v>39136</v>
      </c>
      <c r="L6" s="37" t="str">
        <f>IFERROR(VLOOKUP(D6,DB!A:I,9,0),"")</f>
        <v>Latis</v>
      </c>
    </row>
    <row r="7" spans="1:13">
      <c r="A7" s="101" t="s">
        <v>39137</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39138</v>
      </c>
      <c r="L7" s="37" t="str">
        <f>IFERROR(VLOOKUP(D7,DB!A:I,9,0),"")</f>
        <v>Latis</v>
      </c>
    </row>
    <row r="8" spans="1:13">
      <c r="A8" s="37"/>
      <c r="B8" s="37" t="str">
        <f>IFERROR(VLOOKUP(D8,DB!A:K,11,0),"")</f>
        <v/>
      </c>
      <c r="C8" s="37"/>
      <c r="D8" s="101"/>
      <c r="E8" s="37"/>
      <c r="F8" s="38"/>
      <c r="G8" s="132">
        <f t="shared" ca="1" si="2"/>
        <v>45997.374653472223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45997.374653472223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45997.374653472223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45997.374653472223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45997.374653472223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45997.374653472223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45997.374653472223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45997.374653472223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45997.374653472223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45997.374653472223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45997.374653472223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45997.374653472223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45997.374653472223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45997.374653472223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45997.374653472223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45997.374653472223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45997.374653472223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45997.374653472223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45997.374653472223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45997.374653472223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45997.374653472223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45997.374653472223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45997.374653472223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45997.374653472223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45997.374653472223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45997.374653472223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45997.374653472223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45997.374653472223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45997.374653472223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45997.374653472223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45997.374653472223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45997.374653472223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45997.374653472223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45997.374653472223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45997.374653472223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45997.374653472223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45997.374653472223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45997.374653472223</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45997.374653472223</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tabSelected="1"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2</v>
      </c>
      <c r="D2" s="116" t="s">
        <v>31034</v>
      </c>
      <c r="E2" s="139" t="s">
        <v>39106</v>
      </c>
      <c r="F2" s="118">
        <v>45997.32271990741</v>
      </c>
      <c r="G2" s="72">
        <f t="shared" ref="G2:G49" ca="1" si="0">IFERROR(NOW()-F2,"-")</f>
        <v>5.193356481322553E-2</v>
      </c>
      <c r="H2" s="118">
        <v>45997.32267361111</v>
      </c>
      <c r="I2" s="116" t="str">
        <f>IFERROR(VLOOKUP(D2,DB!A:F,6,0),"")</f>
        <v>SCECO</v>
      </c>
      <c r="J2" s="116" t="str">
        <f>IFERROR(VLOOKUP(D2,DB!A:G,7,0),"")</f>
        <v>Dead</v>
      </c>
      <c r="K2" s="119" t="s">
        <v>39140</v>
      </c>
      <c r="L2" s="134" t="str">
        <f>IFERROR(VLOOKUP(D2,DB!A:I,9,0),"")</f>
        <v>Latis</v>
      </c>
    </row>
    <row r="3" spans="1:16382" ht="31.5" customHeight="1">
      <c r="A3" s="115" t="s">
        <v>39141</v>
      </c>
      <c r="B3" s="116" t="str">
        <f>IFERROR(VLOOKUP(D3,DB!A:K,11,0),"")</f>
        <v>R6</v>
      </c>
      <c r="C3" s="117">
        <v>2</v>
      </c>
      <c r="D3" s="116" t="s">
        <v>36511</v>
      </c>
      <c r="E3" s="139" t="s">
        <v>39106</v>
      </c>
      <c r="F3" s="118">
        <v>45997.351006944446</v>
      </c>
      <c r="G3" s="72">
        <f t="shared" ca="1" si="0"/>
        <v>2.3646527777600568E-2</v>
      </c>
      <c r="H3" s="118">
        <v>45997.350960648146</v>
      </c>
      <c r="I3" s="116" t="str">
        <f>IFERROR(VLOOKUP(D3,DB!A:F,6,0),"")</f>
        <v>SCECO</v>
      </c>
      <c r="J3" s="116" t="str">
        <f>IFERROR(VLOOKUP(D3,DB!A:G,7,0),"")</f>
        <v>Dead</v>
      </c>
      <c r="K3" s="119" t="s">
        <v>39142</v>
      </c>
      <c r="L3" s="134" t="str">
        <f>IFERROR(VLOOKUP(D3,DB!A:I,9,0),"")</f>
        <v>Latis</v>
      </c>
    </row>
    <row r="4" spans="1:16382" ht="31.5" customHeight="1">
      <c r="A4" s="115" t="s">
        <v>39143</v>
      </c>
      <c r="B4" s="116" t="str">
        <f>IFERROR(VLOOKUP(D4,DB!A:K,11,0),"")</f>
        <v>R6</v>
      </c>
      <c r="C4" s="117">
        <v>1</v>
      </c>
      <c r="D4" s="116" t="s">
        <v>31517</v>
      </c>
      <c r="E4" s="139" t="s">
        <v>39106</v>
      </c>
      <c r="F4" s="118"/>
      <c r="G4" s="72">
        <f t="shared" ca="1" si="0"/>
        <v>45997.374653472223</v>
      </c>
      <c r="H4" s="118">
        <v>45997.343356481484</v>
      </c>
      <c r="I4" s="116" t="str">
        <f>IFERROR(VLOOKUP(D4,DB!A:F,6,0),"")</f>
        <v>SCECO</v>
      </c>
      <c r="J4" s="116" t="str">
        <f>IFERROR(VLOOKUP(D4,DB!A:G,7,0),"")</f>
        <v>Vandalized+No BB Design</v>
      </c>
      <c r="K4" s="119" t="s">
        <v>39144</v>
      </c>
      <c r="L4" s="134" t="str">
        <f>IFERROR(VLOOKUP(D4,DB!A:I,9,0),"")</f>
        <v>Latis</v>
      </c>
    </row>
    <row r="5" spans="1:16382" ht="31.5" customHeight="1">
      <c r="A5" s="115"/>
      <c r="B5" s="116" t="str">
        <f>IFERROR(VLOOKUP(D5,DB!A:K,11,0),"")</f>
        <v/>
      </c>
      <c r="C5" s="117"/>
      <c r="D5" s="116"/>
      <c r="E5" s="139"/>
      <c r="F5" s="118"/>
      <c r="G5" s="72">
        <f t="shared" ca="1" si="0"/>
        <v>45997.374653472223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45997.374653472223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45997.374653472223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45997.374653472223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45997.374653472223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45997.374653472223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45997.374653472223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45997.374653472223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45997.374653472223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45997.374653472223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45997.374653472223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45997.374653472223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45997.374653472223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45997.374653472223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45997.374653472223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45997.374653472223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45997.374653472223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45997.374653472223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45997.374653472223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45997.374653472223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45997.374653472223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45997.374653472223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45997.374653472223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45997.374653472223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45997.374653472223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45997.374653472223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45997.374653472223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45997.374653472223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45997.374653472223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45997.374653472223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45997.374653472223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45997.374653472223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45997.374653472223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45997.374653472223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45997.374653472223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45997.374653472223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45997.374653472223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45997.374653472223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45997.374653472223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45997.374653472223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45997.374653472223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45997.374653472223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45997.374653472223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45997.374653472223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45997.374653472223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45997.374653472223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45997.374653472223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45997.374653472223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45997.374653472223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45997.374653472223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45997.374653472223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45997.374653472223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45997.374653472223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45997.374653472223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45997.374653472223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45997.374653472223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45997.374653472223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45997.374653472223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45997.374653472223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45997.374653472223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45997.374653472223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45997.374653472223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45997.374653472223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45997.374653472223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45997.374653472223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45997.374653472223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45997.374653472223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45997.374653472223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45997.374653472223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45997.374653472223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45997.374653472223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45997.374653472223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45997.374653472223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45997.374653472223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45997.374653472223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45997.374653472223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45997.374653472223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45997.374653472223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45997.374653472223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45997.374653472223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45997.374653472223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45997.374653472223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45997.374653472223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45997.374653472223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45997.374653472223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45997.374653472223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45997.374653472223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45997.374653472223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45997.374653472223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45997.374653472223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45997.374653472223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45997.374653472223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45997.374653472223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45997.374653472223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45997.374653472223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45997.374653472223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45997.374653472223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45997.374653472223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45997.374653472223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45997.374653472223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45997.374653472223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45997.374653472223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45997.374653472223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45997.374653472223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45997.374653472223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45997.374653472223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45997.374653472223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45997.374653472223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45997.374653472223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45997.374653472223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45997.374653472223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45997.374653472223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45997.374653472223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45997.374653472223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45997.374653472223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45997.374653472223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45997.374653472223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45997.374653472223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45997.374653472223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45997.374653472223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45997.374653472223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45997.374653472223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45997.374653472223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45997.374653472223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45997.374653472223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45997.374653472223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45997.374653472223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45997.374653472223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45997.374653472223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45997.374653472223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45997.374653472223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45997.374653472223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45997.374653472223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45997.374653472223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45997.374653472223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45997.374653472223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45997.374653472223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45997.374653472223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45997.374653472223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45997.374653472223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45997.374653472223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45997.374653472223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45997.374653472223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45997.374653472223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45997.374653472223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45997.374653472223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45997.374653472223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45997.374653472223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45997.374653472223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45997.374653472223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45997.374653472223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45997.374653472223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45997.374653472223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45997.374653472223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45997.374653472223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45997.374653472223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45997.374653472223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45997.374653472223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45997.374653472223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45997.374653472223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45997.374653472223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45997.374653472223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45997.374653472223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45997.374653472223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45997.374653472223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45997.374653472223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45997.374653472223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45997.374653472223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45997.374653472223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45997.374653472223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45997.374653472223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45997.374653472223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45997.374653472223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45997.374653472223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45997.374653472223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45997.374653472223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45997.374653472223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45997.374653472223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45997.374653472223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45997.374653472223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45997.374653472223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45997.374653472223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45997.374653472223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45997.374653472223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45997.374653472223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45997.374653472223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45997.374653472223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45997.374653472223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45997.374653472223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45997.374653472223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45997.374653472223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45997.374653472223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45997.374653472223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45997.374653472223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45997.374653472223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45997.374653472223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45997.374653472223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45997.374653472223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45997.374653472223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45997.374653472223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45997.374653472223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45997.374653472223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45997.374653472223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45997.374653472223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45997.374653472223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45997.374653472223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45997.374653472223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45997.374653472223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45997.374653472223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45997.374653472223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45997.374653472223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45997.374653472223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45997.374653472223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45997.374653472223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45997.374653472223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45997.374653472223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45997.374653472223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45997.374653472223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45997.374653472223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45997.374653472223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45997.374653472223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45997.374653472223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45997.374653472223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45997.374653472223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45997.374653472223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45997.374653472223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45997.374653472223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45997.374653472223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45997.374653472223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45997.374653472223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45997.374653472223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45997.374653472223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45997.374653472223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45997.374653472223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45997.374653472223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45997.374653472223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45997.374653472223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45997.374653472223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45997.374653472223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45997.374653472223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45997.374653472223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45997.374653472223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45997.374653472223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45997.374653472223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45997.374653472223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45997.374653472223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45997.374653472223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45997.374653472223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45997.374653472223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45997.374653472223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45997.374653472223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45997.374653472223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45997.374653472223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45997.374653472223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45997.374653472223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45997.374653472223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45997.374653472223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45997.374653472223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45997.374653472223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45997.374653472223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45997.374653472223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45997.374653472223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45997.374653472223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45997.374653472223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45997.374653472223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45997.374653472223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45997.374653472223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45997.374653472223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45997.374653472223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45997.374653472223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45997.374653472223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45997.374653472223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45997.374653472223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45997.374653472223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45997.374653472223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45997.374653472223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45997.374653472223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45997.374653472223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45997.374653472223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45997.374653472223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45997.374653472223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45997.374653472223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45997.374653472223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45997.374653472223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45997.374653472223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45997.374653472223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45997.374653472223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45997.374653472223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45997.374653472223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45997.374653472223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45997.374653472223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45997.374653472223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45997.374653472223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45997.374653472223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45997.374653472223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45997.374653472223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45997.374653472223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45997.374653472223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45997.374653472223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45997.374653472223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45997.374653472223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45997.374653472223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45997.374653472223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45997.374653472223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45997.374653472223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45997.374653472223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45997.374653472223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45997.374653472223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45997.374653472223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45997.374653472223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45997.374653472223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45997.374653472223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45997.374653472223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45997.374653472223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45997.374653472223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45997.374653472223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45997.374653472223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45997.374653472223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45997.374653472223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45997.374653472223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45997.374653472223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45997.374653472223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45997.374653472223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45997.374653472223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45997.374653472223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45997.374653472223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45997.374653472223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45997.374653472223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45997.374653472223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45997.374653472223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45997.374653472223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45997.374653472223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45997.374653472223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45997.374653472223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45997.374653472223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45997.374653472223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45997.374653472223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45997.374653472223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45997.374653472223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45997.374653472223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45997.374653472223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45997.374653472223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45997.374653472223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45997.374653472223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45997.374653472223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45997.374653472223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45997.374653472223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45997.374653472223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45997.374653472223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45997.374653472223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45997.374653472223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45997.374653472223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45997.374653472223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45997.374653472223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45997.374653472223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45997.374653472223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45997.374653472223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45997.374653472223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45997.374653472223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45997.374653472223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45997.374653472223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45997.374653472223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45997.374653472223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45997.374653472223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45997.374653472223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45997.374653472223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45997.374653472223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45997.374653472223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45997.374653472223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45997.374653472223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45997.374653472223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45997.374653472223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45997.374653472223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45997.374653472223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45997.374653472223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45997.374653472223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45997.374653472223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45997.374653472223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45997.374653472223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45997.374653472223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45997.374653472223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45997.374653472223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45997.374653472223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45997.374653472223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45997.374653472223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45997.374653472223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45997.374653472223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45997.374653472223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45997.374653472223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45997.374653472223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45997.374653472223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45997.374653472223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45997.374653472223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45997.374653472223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45997.374653472223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45997.374653472223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45997.374653472223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45997.374653472223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45997.374653472223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45997.374653472223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45997.374653472223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45997.374653472223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45997.374653472223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45997.374653472223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45997.374653472223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45997.374653472223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45997.374653472223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45997.374653472223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45997.374653472223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45997.374653472223</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45997.374653472223</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