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347" documentId="120_S{2AC9BD13-BADA-5192-A53E-5A8FF88502F6}" xr6:coauthVersionLast="47" xr6:coauthVersionMax="47" xr10:uidLastSave="{7588CEF5-B4BE-440E-8291-460DC38178F2}"/>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<sst xmlns="http://schemas.openxmlformats.org/spreadsheetml/2006/main" count="181583" uniqueCount="39206">
  <si>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</si>
  <si>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</si>
  <si>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</si>
  <si>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</si>
  <si>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</si>
  <si>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</si>
  <si>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</si>
  <si>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</si>
  <si>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</si>
  <si>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</si>
  <si>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</si>
  <si>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</si>
  <si>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</si>
  <si>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</si>
  <si>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</si>
  <si>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</si>
  <si>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</si>
  <si>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</si>
  <si>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</si>
  <si>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</si>
  <si>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</si>
  <si>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</si>
  <si>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</si>
  <si>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</si>
  <si>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</si>
  <si>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</si>
  <si>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</si>
  <si>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</si>
  <si>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</si>
  <si>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</si>
  <si>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</si>
  <si>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</si>
  <si>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</si>
  <si>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</si>
  <si>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</si>
  <si>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</si>
  <si>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</si>
  <si>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</si>
  <si>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</si>
  <si>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</si>
  <si>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</si>
  <si>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</si>
  <si>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</si>
  <si>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</si>
  <si>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</si>
  <si>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</si>
  <si>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</si>
  <si>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</si>
  <si>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</si>
  <si>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</si>
  <si>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</si>
  <si>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</si>
  <si>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</si>
  <si>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</si>
  <si>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</si>
  <si>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</si>
  <si>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</si>
  <si>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</si>
  <si>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</si>
  <si>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</si>
  <si>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</si>
  <si>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</si>
  <si>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</si>
  <si>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</si>
  <si>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</si>
  <si>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</si>
  <si>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</si>
  <si>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</si>
  <si>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</si>
  <si>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</si>
  <si>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</si>
  <si>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</si>
  <si>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</si>
  <si>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</si>
  <si>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</si>
  <si>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</si>
  <si>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</si>
  <si>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</si>
  <si>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</si>
  <si>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</si>
  <si>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</si>
  <si>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</si>
  <si>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</si>
  <si>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</si>
  <si>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</si>
  <si>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</si>
  <si>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</si>
  <si>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</si>
  <si>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</si>
  <si>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</si>
  <si>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</si>
  <si>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</si>
  <si>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</si>
  <si>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</si>
  <si>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</si>
  <si>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</si>
  <si>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</si>
  <si>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</si>
  <si>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</si>
  <si>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</si>
  <si>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</si>
  <si>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</si>
  <si>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</si>
  <si>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</si>
  <si>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</si>
  <si>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</si>
  <si>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</si>
  <si>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</si>
  <si>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</si>
  <si>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</si>
  <si>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</si>
  <si>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</si>
  <si>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</si>
  <si>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</si>
  <si>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</si>
  <si>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</si>
  <si>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</si>
  <si>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</si>
  <si>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</si>
  <si>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</si>
  <si>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</si>
  <si>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</si>
  <si>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</si>
  <si>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</si>
  <si>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</si>
  <si>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</si>
  <si>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</si>
  <si>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</si>
  <si>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</si>
  <si>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</si>
  <si>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</si>
  <si>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</si>
  <si>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</si>
  <si>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</si>
  <si>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</si>
  <si>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</si>
  <si>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</si>
  <si>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</si>
  <si>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</si>
  <si>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</si>
  <si>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</si>
  <si>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</si>
  <si>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</si>
  <si>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</si>
  <si>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</si>
  <si>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</si>
  <si>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</si>
  <si>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</si>
  <si>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</si>
  <si>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</si>
  <si>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</si>
  <si>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</si>
  <si>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</si>
  <si>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</si>
  <si>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</si>
  <si>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</si>
  <si>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</si>
  <si>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</si>
  <si>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</si>
  <si>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</si>
  <si>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</si>
  <si>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</si>
  <si>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</si>
  <si>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</si>
  <si>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</si>
  <si>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</si>
  <si>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</si>
  <si>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</si>
  <si>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</si>
  <si>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</si>
  <si>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</si>
  <si>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</si>
  <si>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</si>
  <si>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</si>
  <si>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</si>
  <si>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</si>
  <si>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</si>
  <si>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</si>
  <si>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</si>
  <si>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</si>
  <si>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</si>
  <si>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</si>
  <si>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</si>
  <si>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</si>
  <si>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</si>
  <si>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</si>
  <si>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</si>
  <si>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</si>
  <si>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</si>
  <si>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</si>
  <si>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</si>
  <si>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</si>
  <si>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</si>
  <si>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</si>
  <si>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</si>
  <si>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</si>
  <si>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</si>
  <si>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</si>
  <si>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</si>
  <si>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</si>
  <si>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</si>
  <si>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</si>
  <si>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</si>
  <si>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</si>
  <si>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</si>
  <si>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</si>
  <si>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</si>
  <si>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</si>
  <si>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</si>
  <si>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</si>
  <si>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</si>
  <si>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</si>
  <si>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</si>
  <si>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</si>
  <si>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</si>
  <si>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</si>
  <si>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</si>
  <si>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</si>
  <si>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</si>
  <si>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</si>
  <si>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</si>
  <si>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</si>
  <si>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</si>
  <si>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</si>
  <si>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</si>
  <si>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</si>
  <si>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</si>
  <si>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</si>
  <si>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</si>
  <si>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</si>
  <si>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</si>
  <si>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</si>
  <si>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</si>
  <si>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</si>
  <si>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</si>
  <si>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</si>
  <si>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</si>
  <si>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</si>
  <si>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</si>
  <si>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</si>
  <si>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</si>
  <si>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</si>
  <si>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</si>
  <si>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</si>
  <si>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</si>
  <si>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</si>
  <si>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</si>
  <si>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</si>
  <si>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</si>
  <si>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</si>
  <si>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</si>
  <si>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</si>
  <si>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</si>
  <si>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</si>
  <si>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</si>
  <si>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</si>
  <si>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</si>
  <si>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</si>
  <si>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</si>
  <si>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</si>
  <si>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</si>
  <si>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</si>
  <si>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</si>
  <si>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</si>
  <si>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</si>
  <si>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</si>
  <si>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</si>
  <si>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</si>
  <si>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</si>
  <si>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</si>
  <si>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</si>
  <si>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</si>
  <si>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</si>
  <si>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</si>
  <si>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</si>
  <si>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</si>
  <si>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</si>
  <si>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</si>
  <si>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</si>
  <si>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</si>
  <si>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</si>
  <si>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</si>
  <si>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</si>
  <si>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</si>
  <si>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</si>
  <si>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</si>
  <si>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</si>
  <si>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</si>
  <si>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</si>
  <si>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</si>
  <si>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</si>
  <si>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</si>
  <si>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</si>
  <si>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</si>
  <si>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</si>
  <si>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</si>
  <si>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</si>
  <si>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</si>
  <si>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</si>
  <si>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</si>
  <si>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</si>
  <si>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</si>
  <si>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</si>
  <si>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</si>
  <si>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</si>
  <si>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</si>
  <si>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</si>
  <si>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</si>
  <si>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</si>
  <si>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</si>
  <si>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</si>
  <si>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</si>
  <si>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</si>
  <si>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</si>
  <si>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</si>
  <si>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</si>
  <si>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</si>
  <si>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</si>
  <si>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</si>
  <si>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</si>
  <si>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</si>
  <si>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</si>
  <si>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</si>
  <si>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</si>
  <si>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</si>
  <si>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</si>
  <si>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</si>
  <si>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</si>
  <si>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</si>
  <si>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</si>
  <si>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</si>
  <si>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</si>
  <si>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</si>
  <si>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</si>
  <si>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</si>
  <si>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</si>
  <si>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</si>
  <si>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</si>
  <si>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</si>
  <si>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</si>
  <si>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</si>
  <si>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</si>
  <si>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</si>
  <si>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</si>
  <si>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</si>
  <si>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</si>
  <si>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</si>
  <si>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</si>
  <si>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</si>
  <si>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</si>
  <si>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</si>
  <si>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</si>
  <si>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</si>
  <si>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</si>
  <si>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</si>
  <si>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</si>
  <si>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</si>
  <si>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</si>
  <si>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</si>
  <si>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</si>
  <si>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</si>
  <si>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</si>
  <si>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</si>
  <si>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</si>
  <si>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</si>
  <si>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</si>
  <si>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</si>
  <si>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</si>
  <si>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</si>
  <si>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</si>
  <si>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</si>
  <si>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</si>
  <si>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</si>
  <si>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</si>
  <si>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</si>
  <si>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</si>
  <si>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</si>
  <si>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</si>
  <si>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</si>
  <si>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</si>
  <si>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</si>
  <si>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</si>
  <si>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</si>
  <si>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</si>
  <si>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</si>
  <si>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</si>
  <si>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</si>
  <si>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</si>
  <si>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</si>
  <si>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</si>
  <si>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</si>
  <si>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</si>
  <si>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</si>
  <si>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</si>
  <si>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</si>
  <si>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</si>
  <si>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</si>
  <si>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</si>
  <si>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</si>
  <si>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</si>
  <si>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</si>
  <si>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</si>
  <si>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</si>
  <si>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</si>
  <si>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</si>
  <si>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</si>
  <si>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</si>
  <si>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</si>
  <si>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</si>
  <si>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</si>
  <si>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</si>
  <si>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</si>
  <si>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</si>
  <si>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</si>
  <si>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</si>
  <si>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</si>
  <si>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</si>
  <si>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</si>
  <si>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</si>
  <si>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</si>
  <si>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</si>
  <si>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</si>
  <si>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</si>
  <si>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</si>
  <si>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</si>
  <si>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</si>
  <si>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</si>
  <si>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</si>
  <si>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</si>
  <si>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</si>
  <si>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</si>
  <si>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</si>
  <si>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</si>
  <si>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</si>
  <si>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</si>
  <si>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</si>
  <si>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</si>
  <si>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</si>
  <si>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</si>
  <si>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</si>
  <si>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</si>
  <si>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</si>
  <si>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</si>
  <si>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</si>
  <si>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</si>
  <si>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</si>
  <si>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</si>
  <si>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</si>
  <si>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</si>
  <si>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</si>
  <si>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</si>
  <si>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</si>
  <si>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</si>
  <si>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</si>
  <si>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</si>
  <si>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</si>
  <si>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</si>
  <si>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</si>
  <si>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</si>
  <si>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</si>
  <si>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</si>
  <si>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</si>
  <si>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</si>
  <si>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</si>
  <si>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</si>
  <si>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</si>
  <si>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</si>
  <si>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</si>
  <si>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</si>
  <si>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</si>
  <si>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</si>
  <si>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</si>
  <si>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</si>
  <si>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</si>
  <si>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</si>
  <si>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</si>
  <si>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</si>
  <si>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</si>
  <si>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</si>
  <si>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</si>
  <si>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</si>
  <si>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</si>
  <si>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</si>
  <si>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</si>
  <si>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</si>
  <si>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</si>
  <si>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</si>
  <si>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</si>
  <si>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</si>
  <si>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</si>
  <si>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</si>
  <si>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</si>
  <si>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</si>
  <si>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</si>
  <si>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</si>
  <si>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</si>
  <si>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</si>
  <si>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</si>
  <si>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</si>
  <si>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</si>
  <si>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</si>
  <si>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</si>
  <si>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</si>
  <si>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</si>
  <si>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</si>
  <si>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</si>
  <si>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</si>
  <si>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</si>
  <si>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</si>
  <si>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</si>
  <si>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</si>
  <si>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</si>
  <si>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</si>
  <si>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</si>
  <si>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</si>
  <si>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</si>
  <si>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</si>
  <si>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</si>
  <si>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</si>
  <si>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</si>
  <si>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</si>
  <si>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</si>
  <si>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</si>
  <si>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</si>
  <si>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</si>
  <si>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</si>
  <si>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</si>
  <si>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</si>
  <si>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</si>
  <si>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</si>
  <si>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</si>
  <si>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</si>
  <si>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</si>
  <si>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</si>
  <si>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</si>
  <si>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</si>
  <si>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</si>
  <si>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</si>
  <si>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</si>
  <si>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</si>
  <si>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</si>
  <si>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</si>
  <si>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</si>
  <si>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</si>
  <si>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</si>
  <si>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</si>
  <si>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</si>
  <si>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</si>
  <si>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</si>
  <si>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</si>
  <si>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</si>
  <si>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</si>
  <si>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</si>
  <si>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</si>
  <si>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</si>
  <si>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</si>
  <si>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</si>
  <si>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</si>
  <si>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</si>
  <si>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</si>
  <si>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</si>
  <si>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</si>
  <si>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</si>
  <si>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</si>
  <si>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</si>
  <si>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</si>
  <si>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</si>
  <si>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</si>
  <si>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</si>
  <si>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</si>
  <si>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</si>
  <si>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</si>
  <si>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</si>
  <si>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</si>
  <si>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</si>
  <si>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</si>
  <si>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</si>
  <si>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</si>
  <si>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</si>
  <si>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</si>
  <si>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</si>
  <si>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</si>
  <si>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</si>
  <si>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</si>
  <si>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</si>
  <si>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</si>
  <si>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</si>
  <si>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</si>
  <si>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</si>
  <si>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</si>
  <si>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</si>
  <si>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</si>
  <si>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</si>
  <si>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</si>
  <si>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</si>
  <si>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</si>
  <si>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</si>
  <si>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</si>
  <si>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</si>
  <si>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</si>
  <si>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</si>
  <si>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</si>
  <si>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</si>
  <si>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</si>
  <si>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</si>
  <si>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</si>
  <si>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</si>
  <si>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</si>
  <si>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</si>
  <si>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</si>
  <si>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</si>
  <si>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</si>
  <si>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</si>
  <si>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</si>
  <si>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</si>
  <si>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</si>
  <si>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</si>
  <si>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</si>
  <si>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</si>
  <si>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</si>
  <si>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</si>
  <si>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</si>
  <si>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</si>
  <si>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</si>
  <si>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</si>
  <si>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</si>
  <si>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</si>
  <si>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</si>
  <si>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</si>
  <si>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</si>
  <si>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</si>
  <si>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</si>
  <si>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</si>
  <si>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</si>
  <si>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</si>
  <si>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</si>
  <si>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</si>
  <si>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</si>
  <si>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</si>
  <si>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</si>
  <si>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</si>
  <si>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</si>
  <si>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</si>
  <si>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</si>
  <si>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</si>
  <si>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</si>
  <si>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</si>
  <si>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</si>
  <si>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</si>
  <si>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</si>
  <si>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</si>
  <si>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</si>
  <si>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</si>
  <si>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</si>
  <si>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</si>
  <si>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</si>
  <si>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</si>
  <si>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</si>
  <si>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</si>
  <si>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</si>
  <si>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</si>
  <si>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</si>
  <si>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</si>
  <si>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</si>
  <si>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</si>
  <si>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</si>
  <si>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</si>
  <si>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</si>
  <si>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</si>
  <si>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</si>
  <si>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</si>
  <si>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</si>
  <si>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</si>
  <si>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</si>
  <si>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</si>
  <si>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</si>
  <si>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</si>
  <si>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</si>
  <si>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</si>
  <si>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</si>
  <si>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</si>
  <si>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</si>
  <si>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</si>
  <si>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</si>
  <si>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</si>
  <si>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</si>
  <si>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</si>
  <si>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</si>
  <si>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</si>
  <si>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</si>
  <si>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</si>
  <si>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</si>
  <si>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</si>
  <si>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</si>
  <si>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</si>
  <si>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</si>
  <si>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</si>
  <si>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</si>
  <si>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</si>
  <si>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</si>
  <si>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</si>
  <si>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</si>
  <si>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</si>
  <si>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</si>
  <si>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</si>
  <si>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</si>
  <si>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</si>
  <si>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</si>
  <si>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</si>
  <si>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</si>
  <si>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</si>
  <si>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</si>
  <si>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</si>
  <si>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</si>
  <si>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</si>
  <si>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</si>
  <si>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</si>
  <si>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</si>
  <si>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</si>
  <si>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</si>
  <si>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</si>
  <si>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</si>
  <si>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</si>
  <si>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</si>
  <si>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</si>
  <si>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</si>
  <si>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</si>
  <si>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</si>
  <si>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</si>
  <si>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</si>
  <si>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</si>
  <si>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</si>
  <si>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</si>
  <si>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</si>
  <si>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</si>
  <si>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</si>
  <si>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</si>
  <si>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</si>
  <si>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</si>
  <si>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</si>
  <si>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</si>
  <si>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</si>
  <si>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</si>
  <si>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</si>
  <si>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</si>
  <si>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</si>
  <si>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</si>
  <si>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</si>
  <si>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</si>
  <si>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</si>
  <si>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</si>
  <si>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</si>
  <si>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</si>
  <si>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</si>
  <si>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</si>
  <si>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</si>
  <si>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</si>
  <si>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</si>
  <si>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</si>
  <si>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</si>
  <si>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</si>
  <si>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</si>
  <si>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</si>
  <si>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</si>
  <si>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</si>
  <si>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</si>
  <si>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</si>
  <si>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</si>
  <si>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</si>
  <si>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</si>
  <si>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</si>
  <si>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</si>
  <si>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</si>
  <si>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</si>
  <si>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</si>
  <si>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</si>
  <si>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</si>
  <si>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</si>
  <si>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</si>
  <si>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</si>
  <si>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</si>
  <si>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</si>
  <si>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</si>
  <si>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</si>
  <si>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</si>
  <si>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</si>
  <si>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</si>
  <si>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</si>
  <si>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</si>
  <si>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</si>
  <si>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</si>
  <si>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</si>
  <si>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</si>
  <si>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</si>
  <si>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</si>
  <si>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</si>
  <si>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</si>
  <si>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</si>
  <si>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</si>
  <si>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</si>
  <si>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</si>
  <si>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</si>
  <si>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</si>
  <si>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</si>
  <si>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</si>
  <si>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</si>
  <si>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</si>
  <si>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</si>
  <si>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</si>
  <si>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</si>
  <si>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</si>
  <si>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</si>
  <si>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</si>
  <si>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</si>
  <si>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</si>
  <si>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</si>
  <si>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</si>
  <si>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</si>
  <si>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</si>
  <si>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</si>
  <si>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</si>
  <si>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</si>
  <si>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</si>
  <si>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</si>
  <si>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</si>
  <si>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</si>
  <si>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</si>
  <si>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</si>
  <si>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</si>
  <si>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</si>
  <si>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</si>
  <si>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</si>
  <si>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</si>
  <si>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</si>
  <si>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</si>
  <si>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</si>
  <si>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</si>
  <si>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</si>
  <si>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</si>
  <si>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</si>
  <si>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</si>
  <si>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</si>
  <si>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</si>
  <si>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</si>
  <si>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</si>
  <si>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</si>
  <si>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</si>
  <si>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</si>
  <si>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</si>
  <si>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</si>
  <si>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</si>
  <si>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</si>
  <si>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</si>
  <si>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</si>
  <si>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</si>
  <si>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</si>
  <si>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</si>
  <si>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</si>
  <si>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</si>
  <si>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</si>
  <si>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</si>
  <si>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</si>
  <si>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</si>
  <si>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</si>
  <si>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</si>
  <si>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</si>
  <si>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</si>
  <si>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</si>
  <si>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</si>
  <si>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</si>
  <si>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</si>
  <si>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</si>
  <si>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</si>
  <si>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</si>
  <si>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</si>
  <si>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</si>
  <si>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</si>
  <si>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</si>
  <si>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</si>
  <si>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</si>
  <si>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</si>
  <si>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</si>
  <si>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</si>
  <si>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</si>
  <si>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</si>
  <si>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</si>
  <si>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</si>
  <si>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</si>
  <si>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</si>
  <si>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</si>
  <si>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</si>
  <si>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</si>
  <si>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</si>
  <si>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</si>
  <si>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</si>
  <si>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</si>
  <si>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</si>
  <si>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</si>
  <si>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</si>
  <si>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</si>
  <si>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</si>
  <si>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</si>
  <si>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</si>
  <si>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</si>
  <si>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</si>
  <si>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</si>
  <si>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</si>
  <si>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</si>
  <si>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</si>
  <si>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</si>
  <si>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</si>
  <si>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</si>
  <si>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</si>
  <si>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</si>
  <si>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</si>
  <si>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</si>
  <si>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</si>
  <si>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</si>
  <si>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</si>
  <si>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</si>
  <si>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</si>
  <si>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</si>
  <si>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</si>
  <si>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</si>
  <si>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</si>
  <si>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</si>
  <si>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</si>
  <si>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</si>
  <si>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</si>
  <si>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</si>
  <si>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</si>
  <si>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</si>
  <si>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</si>
  <si>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</si>
  <si>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</si>
  <si>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</si>
  <si>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</si>
  <si>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</si>
  <si>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</si>
  <si>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</si>
  <si>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</si>
  <si>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</si>
  <si>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</si>
  <si>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</si>
  <si>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</si>
  <si>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</si>
  <si>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</si>
  <si>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</si>
  <si>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</si>
  <si>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</si>
  <si>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</si>
  <si>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</si>
  <si>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</si>
  <si>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</si>
  <si>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</si>
  <si>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</si>
  <si>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</si>
  <si>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</si>
  <si>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</si>
  <si>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</si>
  <si>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</si>
  <si>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</si>
  <si>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</si>
  <si>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</si>
  <si>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</si>
  <si>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</si>
  <si>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</si>
  <si>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</si>
  <si>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</si>
  <si>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</si>
  <si>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</si>
  <si>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</si>
  <si>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</si>
  <si>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</si>
  <si>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</si>
  <si>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</si>
  <si>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</si>
  <si>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</si>
  <si>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</si>
  <si>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</si>
  <si>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</si>
  <si>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</si>
  <si>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</si>
  <si>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</si>
  <si>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</si>
  <si>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</si>
  <si>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</si>
  <si>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</si>
  <si>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</si>
  <si>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</si>
  <si>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</si>
  <si>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</si>
  <si>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</si>
  <si>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</si>
  <si>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</si>
  <si>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</si>
  <si>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</si>
  <si>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</si>
  <si>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</si>
  <si>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</si>
  <si>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</si>
  <si>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</si>
  <si>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</si>
  <si>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</si>
  <si>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</si>
  <si>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</si>
  <si>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</si>
  <si>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</si>
  <si>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</si>
  <si>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</si>
  <si>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</si>
  <si>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</si>
  <si>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</si>
  <si>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</si>
  <si>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</si>
  <si>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</si>
  <si>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</si>
  <si>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</si>
  <si>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</si>
  <si>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</si>
  <si>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</si>
  <si>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</si>
  <si>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</si>
  <si>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</si>
  <si>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</si>
  <si>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</si>
  <si>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</si>
  <si>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</si>
  <si>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</si>
  <si>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</si>
  <si>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</si>
  <si>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</si>
  <si>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</si>
  <si>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</si>
  <si>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</si>
  <si>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</si>
  <si>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</si>
  <si>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</si>
  <si>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</si>
  <si>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</si>
  <si>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</si>
  <si>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</si>
  <si>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</si>
  <si>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</si>
  <si>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</si>
  <si>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</si>
  <si>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</si>
  <si>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</si>
  <si>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</si>
  <si>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</si>
  <si>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</si>
  <si>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</si>
  <si>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</si>
  <si>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</si>
  <si>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</si>
  <si>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</si>
  <si>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</si>
  <si>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</si>
  <si>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</si>
  <si>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</si>
  <si>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</si>
  <si>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</si>
  <si>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</si>
  <si>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</si>
  <si>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</si>
  <si>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</si>
  <si>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</si>
  <si>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</si>
  <si>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</si>
  <si>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</si>
  <si>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</si>
  <si>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</si>
  <si>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</si>
  <si>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</si>
  <si>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</si>
  <si>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</si>
  <si>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</si>
  <si>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</si>
  <si>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</si>
  <si>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</si>
  <si>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</si>
  <si>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</si>
  <si>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</si>
  <si>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</si>
  <si>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</si>
  <si>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</si>
  <si>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</si>
  <si>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</si>
  <si>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</si>
  <si>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</si>
  <si>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</si>
  <si>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</si>
  <si>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</si>
  <si>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</si>
  <si>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</si>
  <si>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</si>
  <si>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</si>
  <si>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</si>
  <si>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</si>
  <si>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</si>
  <si>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</si>
  <si>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</si>
  <si>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</si>
  <si>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</si>
  <si>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</si>
  <si>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</si>
  <si>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</si>
  <si>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</si>
  <si>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</si>
  <si>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</si>
  <si>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</si>
  <si>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</si>
  <si>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</si>
  <si>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</si>
  <si>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</si>
  <si>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</si>
  <si>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</si>
  <si>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</si>
  <si>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</si>
  <si>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</si>
  <si>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</si>
  <si>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</si>
  <si>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</si>
  <si>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</si>
  <si>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</si>
  <si>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</si>
  <si>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</si>
  <si>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</si>
  <si>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</si>
  <si>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</si>
  <si>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</si>
  <si>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</si>
  <si>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</si>
  <si>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</si>
  <si>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</si>
  <si>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</si>
  <si>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</si>
  <si>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</si>
  <si>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</si>
  <si>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</si>
  <si>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</si>
  <si>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</si>
  <si>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</si>
  <si>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</si>
  <si>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</si>
  <si>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</si>
  <si>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</si>
  <si>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</si>
  <si>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</si>
  <si>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</si>
  <si>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</si>
  <si>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</si>
  <si>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</si>
  <si>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</si>
  <si>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</si>
  <si>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</si>
  <si>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</si>
  <si>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</si>
  <si>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</si>
  <si>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</si>
  <si>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</si>
  <si>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</si>
  <si>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</si>
  <si>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</si>
  <si>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</si>
  <si>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</si>
  <si>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</si>
  <si>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</si>
  <si>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</si>
  <si>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</si>
  <si>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</si>
  <si>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</si>
  <si>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</si>
  <si>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</si>
  <si>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</si>
  <si>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</si>
  <si>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</si>
  <si>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</si>
  <si>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</si>
  <si>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</si>
  <si>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</si>
  <si>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</si>
  <si>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</si>
  <si>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</si>
  <si>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</si>
  <si>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</si>
  <si>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</si>
  <si>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</si>
  <si>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</si>
  <si>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</si>
  <si>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</si>
  <si>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</si>
  <si>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</si>
  <si>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</si>
  <si>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</si>
  <si>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</si>
  <si>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</si>
  <si>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</si>
  <si>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</si>
  <si>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</si>
  <si>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</si>
  <si>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</si>
  <si>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</si>
  <si>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</si>
  <si>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</si>
  <si>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</si>
  <si>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</si>
  <si>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</si>
  <si>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</si>
  <si>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</si>
  <si>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</si>
  <si>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</si>
  <si>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</si>
  <si>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</si>
  <si>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</si>
  <si>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</si>
  <si>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</si>
  <si>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</si>
  <si>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</si>
  <si>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</si>
  <si>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</si>
  <si>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</si>
  <si>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</si>
  <si>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</si>
  <si>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</si>
  <si>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</si>
  <si>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</si>
  <si>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</si>
  <si>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</si>
  <si>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</si>
  <si>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</si>
  <si>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</si>
  <si>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</si>
  <si>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</si>
  <si>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</si>
  <si>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</si>
  <si>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</si>
  <si>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</si>
  <si>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</si>
  <si>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</si>
  <si>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</si>
  <si>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</si>
  <si>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</si>
  <si>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</si>
  <si>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</si>
  <si>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</si>
  <si>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</si>
  <si>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</si>
  <si>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</si>
  <si>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</si>
  <si>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</si>
  <si>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</si>
  <si>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</si>
  <si>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</si>
  <si>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</si>
  <si>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</si>
  <si>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</si>
  <si>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</si>
  <si>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</si>
  <si>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</si>
  <si>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</si>
  <si>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</si>
  <si>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</si>
  <si>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</si>
  <si>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</si>
  <si>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</si>
  <si>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</si>
  <si>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</si>
  <si>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</si>
  <si>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</si>
  <si>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</si>
  <si>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</si>
  <si>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</si>
  <si>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</si>
  <si>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</si>
  <si>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</si>
  <si>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</si>
  <si>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</si>
  <si>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</si>
  <si>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</si>
  <si>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</si>
  <si>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</si>
  <si>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</si>
  <si>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</si>
  <si>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</si>
  <si>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</si>
  <si>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</si>
  <si>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</si>
  <si>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</si>
  <si>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</si>
  <si>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</si>
  <si>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</si>
  <si>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</si>
  <si>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</si>
  <si>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</si>
  <si>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</si>
  <si>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</si>
  <si>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</si>
  <si>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</si>
  <si>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</si>
  <si>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</si>
  <si>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</si>
  <si>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</si>
  <si>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</si>
  <si>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</si>
  <si>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</si>
  <si>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</si>
  <si>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</si>
  <si>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</si>
  <si>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</si>
  <si>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</si>
  <si>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</si>
  <si>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</si>
  <si>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</si>
  <si>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</si>
  <si>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</si>
  <si>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</si>
  <si>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</si>
  <si>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</si>
  <si>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</si>
  <si>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</si>
  <si>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</si>
  <si>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</si>
  <si>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</si>
  <si>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</si>
  <si>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</si>
  <si>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</si>
  <si>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</si>
  <si>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</si>
  <si>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</si>
  <si>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</si>
  <si>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</si>
  <si>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</si>
  <si>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</si>
  <si>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</si>
  <si>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</si>
  <si>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</si>
  <si>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</si>
  <si>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</si>
  <si>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</si>
  <si>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</si>
  <si>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</si>
  <si>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</si>
  <si>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</si>
  <si>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</si>
  <si>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</si>
  <si>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</si>
  <si>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</si>
  <si>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</si>
  <si>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</si>
  <si>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</si>
  <si>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</si>
  <si>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</si>
  <si>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</si>
  <si>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</si>
  <si>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</si>
  <si>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</si>
  <si>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</si>
  <si>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</si>
  <si>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</si>
  <si>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</si>
  <si>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</si>
  <si>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</si>
  <si>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</si>
  <si>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</si>
  <si>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</si>
  <si>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</si>
  <si>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</si>
  <si>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</si>
  <si>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</si>
  <si>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</si>
  <si>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</si>
  <si>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</si>
  <si>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</si>
  <si>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</si>
  <si>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</si>
  <si>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</si>
  <si>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</si>
  <si>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</si>
  <si>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</si>
  <si>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</si>
  <si>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</si>
  <si>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</si>
  <si>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</si>
  <si>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</si>
  <si>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</si>
  <si>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</si>
  <si>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</si>
  <si>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</si>
  <si>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</si>
  <si>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</si>
  <si>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</si>
  <si>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</si>
  <si>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</si>
  <si>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</si>
  <si>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</si>
  <si>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</si>
  <si>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</si>
  <si>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</si>
  <si>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</si>
  <si>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</si>
  <si>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</si>
  <si>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</si>
  <si>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</si>
  <si>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</si>
  <si>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</si>
  <si>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</si>
  <si>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</si>
  <si>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</si>
  <si>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</si>
  <si>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</si>
  <si>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</si>
  <si>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</si>
  <si>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</si>
  <si>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</si>
  <si>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</si>
  <si>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</si>
  <si>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</si>
  <si>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</si>
  <si>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</si>
  <si>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</si>
  <si>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</si>
  <si>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</si>
  <si>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</si>
  <si>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</si>
  <si>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</si>
  <si>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</si>
  <si>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</si>
  <si>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</si>
  <si>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</si>
  <si>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</si>
  <si>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</si>
  <si>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</si>
  <si>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</si>
  <si>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</si>
  <si>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</si>
  <si>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</si>
  <si>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</si>
  <si>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</si>
  <si>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</si>
  <si>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</si>
  <si>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</si>
  <si>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</si>
  <si>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</si>
  <si>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</si>
  <si>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</si>
  <si>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</si>
  <si>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</si>
  <si>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</si>
  <si>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</si>
  <si>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</si>
  <si>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</si>
  <si>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</si>
  <si>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</si>
  <si>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</si>
  <si>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</si>
  <si>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</si>
  <si>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</si>
  <si>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</si>
  <si>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</si>
  <si>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</si>
  <si>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</si>
  <si>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</si>
  <si>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</si>
  <si>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</si>
  <si>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</si>
  <si>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</si>
  <si>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</si>
  <si>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</si>
  <si>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</si>
  <si>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</si>
  <si>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</si>
  <si>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</si>
  <si>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</si>
  <si>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</si>
  <si>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</si>
  <si>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</si>
  <si>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</si>
  <si>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</si>
  <si>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</si>
  <si>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</si>
  <si>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</si>
  <si>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</si>
  <si>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</si>
  <si>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</si>
  <si>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</si>
  <si>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</si>
  <si>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</si>
  <si>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</si>
  <si>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</si>
  <si>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</si>
  <si>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</si>
  <si>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</si>
  <si>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</si>
  <si>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</si>
  <si>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</si>
  <si>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</si>
  <si>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</si>
  <si>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</si>
  <si>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</si>
  <si>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</si>
  <si>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</si>
  <si>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</si>
  <si>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</si>
  <si>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</si>
  <si>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</si>
  <si>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</si>
  <si>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</si>
  <si>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</si>
  <si>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</si>
  <si>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</si>
  <si>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</si>
  <si>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</si>
  <si>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</si>
  <si>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</si>
  <si>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</si>
  <si>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</si>
  <si>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</si>
  <si>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</si>
  <si>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</si>
  <si>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</si>
  <si>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</si>
  <si>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</si>
  <si>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</si>
  <si>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</si>
  <si>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</si>
  <si>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</si>
  <si>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</si>
  <si>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</si>
  <si>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</si>
  <si>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</si>
  <si>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</si>
  <si>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</si>
  <si>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</si>
  <si>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</si>
  <si>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</si>
  <si>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</si>
  <si>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</si>
  <si>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</si>
  <si>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</si>
  <si>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</si>
  <si>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</si>
  <si>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</si>
  <si>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</si>
  <si>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</si>
  <si>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</si>
  <si>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</si>
  <si>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</si>
  <si>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</si>
  <si>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</si>
  <si>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</si>
  <si>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</si>
  <si>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</si>
  <si>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</si>
  <si>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</si>
  <si>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</si>
  <si>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</si>
  <si>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</si>
  <si>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</si>
  <si>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</si>
  <si>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</si>
  <si>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</si>
  <si>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</si>
  <si>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</si>
  <si>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</si>
  <si>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</si>
  <si>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</si>
  <si>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</si>
  <si>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</si>
  <si>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</si>
  <si>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</si>
  <si>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</si>
  <si>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</si>
  <si>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</si>
  <si>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</si>
  <si>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</si>
  <si>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</si>
  <si>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</si>
  <si>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</si>
  <si>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</si>
  <si>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</si>
  <si>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</si>
  <si>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</si>
  <si>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</si>
  <si>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</si>
  <si>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</si>
  <si>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</si>
  <si>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</si>
  <si>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</si>
  <si>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</si>
  <si>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</si>
  <si>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</si>
  <si>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</si>
  <si>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</si>
  <si>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</si>
  <si>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</si>
  <si>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</si>
  <si>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</si>
  <si>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</si>
  <si>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</si>
  <si>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</si>
  <si>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</si>
  <si>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</si>
  <si>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</si>
  <si>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</si>
  <si>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</si>
  <si>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</si>
  <si>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</si>
  <si>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</si>
  <si>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</si>
  <si>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</si>
  <si>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</si>
  <si>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</si>
  <si>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</si>
  <si>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</si>
  <si>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</si>
  <si>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</si>
  <si>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</si>
  <si>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</si>
  <si>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</si>
  <si>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</si>
  <si>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</si>
  <si>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</si>
  <si>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</si>
  <si>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</si>
  <si>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</si>
  <si>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</si>
  <si>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</si>
  <si>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</si>
  <si>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</si>
  <si>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</si>
  <si>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</si>
  <si>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</si>
  <si>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</si>
  <si>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</si>
  <si>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</si>
  <si>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</si>
  <si>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</si>
  <si>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</si>
  <si>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</si>
  <si>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</si>
  <si>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</si>
  <si>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</si>
  <si>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</si>
  <si>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</si>
  <si>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</si>
  <si>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</si>
  <si>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</si>
  <si>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</si>
  <si>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</si>
  <si>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</si>
  <si>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</si>
  <si>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</si>
  <si>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</si>
  <si>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</si>
  <si>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</si>
  <si>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</si>
  <si>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</si>
  <si>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</si>
  <si>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</si>
  <si>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</si>
  <si>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</si>
  <si>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</si>
  <si>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</si>
  <si>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</si>
  <si>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</si>
  <si>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</si>
  <si>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</si>
  <si>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</si>
  <si>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</si>
  <si>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</si>
  <si>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</si>
  <si>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</si>
  <si>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</si>
  <si>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</si>
  <si>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</si>
  <si>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</si>
  <si>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</si>
  <si>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</si>
  <si>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</si>
  <si>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</si>
  <si>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</si>
  <si>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</si>
  <si>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</si>
  <si>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</si>
  <si>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</si>
  <si>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</si>
  <si>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</si>
  <si>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</si>
  <si>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</si>
  <si>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</si>
  <si>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</si>
  <si>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</si>
  <si>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</si>
  <si>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</si>
  <si>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</si>
  <si>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</si>
  <si>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</si>
  <si>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</si>
  <si>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</si>
  <si>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</si>
  <si>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</si>
  <si>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</si>
  <si>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</si>
  <si>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</si>
  <si>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</si>
  <si>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</si>
  <si>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</si>
  <si>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</si>
  <si>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</si>
  <si>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</si>
  <si>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</si>
  <si>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</si>
  <si>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</si>
  <si>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</si>
  <si>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</si>
  <si>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</si>
  <si>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</si>
  <si>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</si>
  <si>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</si>
  <si>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</si>
  <si>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</si>
  <si>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</si>
  <si>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</si>
  <si>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</si>
  <si>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</si>
  <si>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</si>
  <si>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</si>
  <si>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</si>
  <si>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</si>
  <si>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</si>
  <si>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</si>
  <si>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</si>
  <si>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</si>
  <si>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</si>
  <si>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</si>
  <si>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</si>
  <si>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</si>
  <si>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</si>
  <si>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</si>
  <si>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</si>
  <si>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</si>
  <si>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</si>
  <si>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</si>
  <si>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</si>
  <si>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</si>
  <si>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</si>
  <si>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</si>
  <si>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</si>
  <si>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</si>
  <si>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</si>
  <si>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</si>
  <si>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</si>
  <si>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</si>
  <si>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</si>
  <si>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</si>
  <si>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</si>
  <si>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</si>
  <si>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</si>
  <si>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</si>
  <si>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</si>
  <si>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</si>
  <si>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</si>
  <si>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</si>
  <si>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</si>
  <si>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</si>
  <si>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</si>
  <si>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</si>
  <si>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</si>
  <si>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</si>
  <si>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</si>
  <si>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</si>
  <si>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</si>
  <si>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</si>
  <si>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</si>
  <si>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</si>
  <si>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</si>
  <si>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</si>
  <si>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</si>
  <si>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</si>
  <si>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</si>
  <si>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</si>
  <si>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</si>
  <si>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</si>
  <si>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</si>
  <si>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</si>
  <si>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</si>
  <si>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</si>
  <si>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</si>
  <si>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</si>
  <si>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</si>
  <si>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</si>
  <si>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</si>
  <si>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</si>
  <si>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</si>
  <si>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</si>
  <si>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</si>
  <si>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</si>
  <si>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</si>
  <si>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</si>
  <si>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</si>
  <si>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</si>
  <si>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</si>
  <si>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</si>
  <si>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</si>
  <si>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</si>
  <si>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</si>
  <si>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</si>
  <si>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</si>
  <si>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</si>
  <si>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</si>
  <si>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</si>
  <si>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</si>
  <si>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</si>
  <si>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</si>
  <si>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</si>
  <si>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</si>
  <si>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</si>
  <si>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</si>
  <si>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</si>
  <si>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</si>
  <si>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</si>
  <si>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</si>
  <si>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</si>
  <si>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</si>
  <si>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</si>
  <si>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</si>
  <si>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</si>
  <si>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</si>
  <si>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</si>
  <si>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</si>
  <si>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</si>
  <si>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</si>
  <si>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</si>
  <si>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</si>
  <si>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</si>
  <si>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</si>
  <si>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</si>
  <si>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</si>
  <si>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</si>
  <si>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</si>
  <si>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</si>
  <si>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</si>
  <si>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</si>
  <si>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</si>
  <si>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</si>
  <si>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</si>
  <si>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</si>
  <si>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</si>
  <si>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</si>
  <si>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</si>
  <si>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</si>
  <si>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</si>
  <si>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</si>
  <si>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</si>
  <si>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</si>
  <si>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</si>
  <si>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</si>
  <si>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</si>
  <si>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</si>
  <si>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</si>
  <si>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</si>
  <si>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</si>
  <si>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</si>
  <si>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</si>
  <si>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</si>
  <si>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</si>
  <si>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</si>
  <si>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</si>
  <si>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</si>
  <si>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</si>
  <si>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</si>
  <si>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</si>
  <si>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</si>
  <si>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</si>
  <si>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</si>
  <si>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</si>
  <si>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</si>
  <si>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</si>
  <si>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</si>
  <si>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</si>
  <si>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</si>
  <si>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</si>
  <si>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</si>
  <si>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</si>
  <si>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</si>
  <si>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</si>
  <si>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</si>
  <si>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</si>
  <si>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</si>
  <si>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</si>
  <si>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</si>
  <si>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</si>
  <si>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</si>
  <si>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</si>
  <si>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</si>
  <si>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</si>
  <si>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</si>
  <si>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</si>
  <si>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</si>
  <si>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</si>
  <si>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</si>
  <si>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</si>
  <si>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</si>
  <si>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</si>
  <si>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</si>
  <si>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</si>
  <si>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</si>
  <si>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</si>
  <si>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</si>
  <si>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</si>
  <si>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</si>
  <si>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</si>
  <si>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</si>
  <si>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</si>
  <si>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</si>
  <si>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</si>
  <si>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</si>
  <si>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</si>
  <si>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</si>
  <si>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</si>
  <si>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</si>
  <si>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</si>
  <si>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</si>
  <si>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</si>
  <si>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</si>
  <si>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</si>
  <si>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</si>
  <si>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</si>
  <si>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</si>
  <si>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</si>
  <si>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</si>
  <si>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</si>
  <si>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</si>
  <si>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</si>
  <si>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</si>
  <si>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</si>
  <si>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</si>
  <si>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</si>
  <si>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</si>
  <si>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</si>
  <si>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</si>
  <si>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</si>
  <si>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</si>
  <si>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</si>
  <si>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</si>
  <si>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</si>
  <si>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</si>
  <si>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</si>
  <si>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</si>
  <si>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</si>
  <si>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</si>
  <si>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</si>
  <si>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</si>
  <si>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</si>
  <si>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</si>
  <si>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</si>
  <si>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</si>
  <si>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</si>
  <si>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</si>
  <si>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</si>
  <si>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</si>
  <si>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</si>
  <si>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</si>
  <si>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</si>
  <si>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</si>
  <si>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</si>
  <si>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</si>
  <si>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</si>
  <si>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</si>
  <si>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</si>
  <si>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</si>
  <si>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</si>
  <si>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</si>
  <si>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</si>
  <si>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</si>
  <si>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</si>
  <si>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</si>
  <si>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</si>
  <si>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</si>
  <si>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</si>
  <si>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</si>
  <si>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</si>
  <si>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</si>
  <si>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</si>
  <si>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</si>
  <si>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</si>
  <si>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</si>
  <si>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</si>
  <si>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</si>
  <si>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</si>
  <si>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</si>
  <si>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</si>
  <si>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</si>
  <si>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</si>
  <si>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</si>
  <si>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</si>
  <si>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</si>
  <si>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</si>
  <si>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</si>
  <si>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</si>
  <si>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</si>
  <si>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</si>
  <si>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</si>
  <si>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</si>
  <si>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</si>
  <si>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</si>
  <si>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</si>
  <si>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</si>
  <si>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</si>
  <si>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</si>
  <si>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</si>
  <si>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</si>
  <si>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</si>
  <si>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</si>
  <si>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</si>
  <si>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</si>
  <si>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</si>
  <si>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</si>
  <si>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</si>
  <si>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</si>
  <si>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</si>
  <si>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</si>
  <si>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</si>
  <si>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</si>
  <si>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</si>
  <si>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</si>
  <si>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</si>
  <si>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</si>
  <si>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</si>
  <si>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</si>
  <si>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</si>
  <si>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</si>
  <si>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</si>
  <si>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</si>
  <si>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</si>
  <si>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</si>
  <si>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</si>
  <si>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</si>
  <si>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</si>
  <si>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</si>
  <si>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</si>
  <si>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</si>
  <si>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</si>
  <si>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</si>
  <si>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</si>
  <si>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</si>
  <si>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</si>
  <si>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</si>
  <si>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</si>
  <si>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</si>
  <si>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</si>
  <si>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</si>
  <si>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</si>
  <si>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</si>
  <si>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</si>
  <si>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</si>
  <si>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</si>
  <si>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</si>
  <si>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</si>
  <si>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</si>
  <si>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</si>
  <si>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</si>
  <si>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</si>
  <si>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</si>
  <si>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</si>
  <si>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</si>
  <si>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</si>
  <si>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</si>
  <si>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</si>
  <si>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</si>
  <si>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</si>
  <si>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</si>
  <si>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</si>
  <si>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</si>
  <si>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</si>
  <si>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</si>
  <si>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</si>
  <si>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</si>
  <si>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</si>
  <si>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</si>
  <si>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</si>
  <si>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</si>
  <si>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</si>
  <si>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</si>
  <si>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</si>
  <si>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</si>
  <si>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</si>
  <si>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</si>
  <si>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</si>
  <si>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</si>
  <si>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</si>
  <si>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</si>
  <si>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</si>
  <si>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</si>
  <si>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</si>
  <si>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</si>
  <si>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</si>
  <si>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</si>
  <si>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</si>
  <si>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</si>
  <si>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</si>
  <si>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</si>
  <si>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</si>
  <si>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</si>
  <si>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</si>
  <si>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</si>
  <si>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</si>
  <si>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</si>
  <si>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</si>
  <si>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</si>
  <si>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</si>
  <si>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</si>
  <si>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</si>
  <si>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</si>
  <si>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</si>
  <si>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</si>
  <si>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</si>
  <si>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</si>
  <si>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</si>
  <si>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</si>
  <si>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</si>
  <si>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</si>
  <si>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</si>
  <si>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</si>
  <si>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</si>
  <si>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</si>
  <si>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</si>
  <si>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</si>
  <si>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</si>
  <si>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</si>
  <si>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</si>
  <si>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</si>
  <si>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</si>
  <si>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</si>
  <si>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</si>
  <si>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</si>
  <si>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</si>
  <si>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</si>
  <si>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</si>
  <si>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</si>
  <si>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</si>
  <si>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</si>
  <si>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</si>
  <si>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</si>
  <si>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</si>
  <si>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</si>
  <si>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</si>
  <si>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</si>
  <si>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</si>
  <si>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</si>
  <si>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</si>
  <si>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</si>
  <si>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</si>
  <si>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</si>
  <si>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</si>
  <si>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</si>
  <si>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</si>
  <si>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</si>
  <si>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</si>
  <si>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</si>
  <si>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</si>
  <si>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</si>
  <si>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</si>
  <si>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</si>
  <si>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</si>
  <si>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</si>
  <si>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</si>
  <si>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</si>
  <si>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</si>
  <si>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</si>
  <si>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</si>
  <si>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</si>
  <si>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</si>
  <si>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</si>
  <si>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</si>
  <si>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</si>
  <si>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</si>
  <si>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</si>
  <si>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</si>
  <si>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</si>
  <si>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</si>
  <si>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</si>
  <si>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</si>
  <si>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</si>
  <si>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</si>
  <si>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</si>
  <si>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</si>
  <si>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</si>
  <si>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</si>
  <si>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</si>
  <si>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</si>
  <si>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</si>
  <si>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</si>
  <si>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</si>
  <si>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</si>
  <si>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</si>
  <si>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</si>
  <si>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</si>
  <si>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</si>
  <si>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</si>
  <si>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</si>
  <si>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</si>
  <si>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</si>
  <si>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</si>
  <si>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</si>
  <si>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</si>
  <si>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</si>
  <si>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</si>
  <si>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</si>
  <si>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</si>
  <si>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</si>
  <si>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</si>
  <si>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</si>
  <si>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</si>
  <si>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</si>
  <si>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</si>
  <si>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</si>
  <si>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</si>
  <si>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</si>
  <si>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</si>
  <si>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</si>
  <si>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</si>
  <si>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</si>
  <si>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</si>
  <si>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</si>
  <si>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</si>
  <si>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</si>
  <si>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</si>
  <si>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</si>
  <si>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</si>
  <si>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</si>
  <si>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</si>
  <si>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</si>
  <si>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</si>
  <si>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</si>
  <si>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</si>
  <si>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</si>
  <si>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</si>
  <si>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</si>
  <si>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</si>
  <si>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</si>
  <si>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</si>
  <si>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</si>
  <si>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</si>
  <si>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</si>
  <si>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</si>
  <si>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</si>
  <si>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</si>
  <si>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</si>
  <si>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</si>
  <si>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</si>
  <si>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</si>
  <si>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</si>
  <si>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</si>
  <si>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</si>
  <si>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</si>
  <si>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</si>
  <si>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</si>
  <si>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</si>
  <si>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</si>
  <si>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</si>
  <si>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</si>
  <si>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</si>
  <si>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</si>
  <si>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</si>
  <si>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</si>
  <si>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</si>
  <si>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</si>
  <si>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</si>
  <si>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</si>
  <si>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</si>
  <si>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</si>
  <si>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</si>
  <si>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</si>
  <si>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</si>
  <si>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</si>
  <si>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</si>
  <si>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</si>
  <si>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</si>
  <si>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</si>
  <si>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</si>
  <si>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</si>
  <si>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</si>
  <si>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</si>
  <si>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</si>
  <si>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</si>
  <si>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</si>
  <si>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</si>
  <si>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</si>
  <si>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</si>
  <si>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</si>
  <si>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</si>
  <si>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</si>
  <si>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</si>
  <si>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</si>
  <si>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</si>
  <si>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</si>
  <si>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</si>
  <si>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</si>
  <si>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</si>
  <si>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</si>
  <si>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</si>
  <si>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</si>
  <si>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</si>
  <si>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</si>
  <si>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</si>
  <si>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</si>
  <si>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</si>
  <si>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</si>
  <si>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</si>
  <si>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</si>
  <si>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</si>
  <si>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</si>
  <si>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</si>
  <si>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</si>
  <si>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</si>
  <si>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</si>
  <si>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</si>
  <si>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</si>
  <si>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</si>
  <si>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</si>
  <si>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</si>
  <si>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</si>
  <si>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</si>
  <si>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</si>
  <si>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</si>
  <si>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</si>
  <si>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</si>
  <si>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</si>
  <si>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</si>
  <si>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</si>
  <si>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</si>
  <si>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</si>
  <si>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</si>
  <si>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</si>
  <si>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</si>
  <si>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</si>
  <si>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</si>
  <si>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</si>
  <si>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</si>
  <si>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</si>
  <si>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</si>
  <si>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</si>
  <si>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</si>
  <si>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</si>
  <si>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</si>
  <si>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</si>
  <si>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</si>
  <si>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</si>
  <si>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</si>
  <si>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</si>
  <si>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</si>
  <si>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</si>
  <si>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</si>
  <si>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</si>
  <si>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</si>
  <si>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</si>
  <si>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</si>
  <si>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</si>
  <si>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</si>
  <si>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</si>
  <si>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</si>
  <si>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</si>
  <si>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</si>
  <si>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</si>
  <si>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</si>
  <si>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</si>
  <si>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</si>
  <si>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</si>
  <si>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</si>
  <si>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</si>
  <si>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</si>
  <si>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</si>
  <si>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</si>
  <si>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</si>
  <si>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</si>
  <si>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</si>
  <si>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</si>
  <si>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</si>
  <si>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</si>
  <si>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</si>
  <si>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</si>
  <si>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</si>
  <si>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</si>
  <si>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</si>
  <si>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</si>
  <si>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</si>
  <si>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</si>
  <si>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</si>
  <si>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</si>
  <si>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</si>
  <si>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</si>
  <si>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</si>
  <si>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</si>
  <si>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</si>
  <si>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</si>
  <si>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</si>
  <si>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</si>
  <si>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</si>
  <si>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</si>
  <si>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</si>
  <si>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</si>
  <si>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</si>
  <si>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</si>
  <si>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</si>
  <si>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</si>
  <si>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</si>
  <si>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</si>
  <si>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</si>
  <si>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</si>
  <si>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</si>
  <si>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</si>
  <si>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</si>
  <si>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</si>
  <si>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</si>
  <si>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</si>
  <si>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</si>
  <si>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</si>
  <si>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</si>
  <si>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</si>
  <si>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</si>
  <si>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</si>
  <si>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</si>
  <si>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</si>
  <si>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</si>
  <si>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</si>
  <si>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</si>
  <si>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</si>
  <si>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</si>
  <si>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</si>
  <si>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</si>
  <si>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</si>
  <si>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</si>
  <si>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</si>
  <si>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</si>
  <si>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</si>
  <si>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</si>
  <si>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</si>
  <si>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</si>
  <si>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</si>
  <si>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</si>
  <si>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</si>
  <si>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</si>
  <si>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</si>
  <si>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</si>
  <si>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</si>
  <si>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</si>
  <si>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</si>
  <si>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</si>
  <si>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</si>
  <si>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</si>
  <si>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</si>
  <si>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</si>
  <si>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</si>
  <si>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</si>
  <si>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</si>
  <si>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</si>
  <si>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</si>
  <si>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</si>
  <si>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</si>
  <si>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</si>
  <si>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</si>
  <si>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</si>
  <si>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</si>
  <si>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</si>
  <si>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</si>
  <si>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</si>
  <si>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</si>
  <si>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</si>
  <si>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</si>
  <si>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</si>
  <si>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</si>
  <si>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</si>
  <si>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</si>
  <si>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</si>
  <si>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</si>
  <si>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</si>
  <si>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</si>
  <si>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</si>
  <si>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</si>
  <si>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</si>
  <si>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</si>
  <si>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</si>
  <si>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</si>
  <si>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</si>
  <si>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</si>
  <si>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</si>
  <si>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</si>
  <si>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</si>
  <si>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</si>
  <si>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</si>
  <si>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</si>
  <si>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</si>
  <si>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</si>
  <si>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</si>
  <si>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</si>
  <si>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</si>
  <si>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</si>
  <si>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</si>
  <si>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</si>
  <si>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</si>
  <si>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</si>
  <si>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</si>
  <si>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</si>
  <si>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</si>
  <si>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</si>
  <si>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</si>
  <si>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</si>
  <si>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</si>
  <si>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</si>
  <si>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</si>
  <si>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</si>
  <si>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</si>
  <si>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</si>
  <si>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</si>
  <si>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</si>
  <si>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</si>
  <si>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</si>
  <si>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</si>
  <si>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</si>
  <si>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</si>
  <si>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</si>
  <si>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</si>
  <si>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</si>
  <si>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</si>
  <si>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</si>
  <si>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</si>
  <si>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</si>
  <si>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</si>
  <si>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</si>
  <si>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</si>
  <si>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</si>
  <si>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</si>
  <si>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</si>
  <si>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</si>
  <si>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</si>
  <si>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</si>
  <si>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</si>
  <si>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</si>
  <si>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</si>
  <si>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</si>
  <si>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</si>
  <si>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</si>
  <si>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</si>
  <si>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</si>
  <si>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</si>
  <si>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</si>
  <si>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</si>
  <si>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</si>
  <si>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</si>
  <si>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</si>
  <si>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</si>
  <si>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</si>
  <si>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</si>
  <si>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</si>
  <si>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</si>
  <si>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</si>
  <si>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</si>
  <si>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</si>
  <si>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</si>
  <si>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</si>
  <si>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</si>
  <si>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</si>
  <si>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</si>
  <si>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</si>
  <si>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</si>
  <si>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</si>
  <si>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</si>
  <si>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</si>
  <si>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</si>
  <si>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</si>
  <si>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</si>
  <si>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</si>
  <si>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</si>
  <si>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</si>
  <si>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</si>
  <si>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</si>
  <si>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</si>
  <si>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</si>
  <si>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</si>
  <si>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</si>
  <si>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</si>
  <si>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</si>
  <si>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</si>
  <si>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</si>
  <si>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</si>
  <si>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</si>
  <si>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</si>
  <si>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</si>
  <si>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</si>
  <si>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</si>
  <si>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</si>
  <si>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</si>
  <si>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</si>
  <si>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</si>
  <si>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</si>
  <si>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</si>
  <si>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</si>
  <si>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</si>
  <si>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</si>
  <si>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</si>
  <si>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</si>
  <si>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</si>
  <si>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</si>
  <si>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</si>
  <si>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</si>
  <si>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</si>
  <si>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</si>
  <si>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</si>
  <si>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</si>
  <si>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</si>
  <si>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</si>
  <si>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</si>
  <si>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</si>
  <si>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</si>
  <si>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</si>
  <si>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</si>
  <si>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</si>
  <si>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</si>
  <si>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</si>
  <si>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</si>
  <si>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</si>
  <si>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</si>
  <si>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</si>
  <si>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</si>
  <si>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</si>
  <si>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</si>
  <si>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</si>
  <si>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</si>
  <si>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</si>
  <si>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</si>
  <si>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</si>
  <si>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</si>
  <si>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</si>
  <si>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</si>
  <si>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</si>
  <si>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</si>
  <si>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</si>
  <si>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</si>
  <si>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</si>
  <si>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</si>
  <si>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</si>
  <si>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</si>
  <si>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</si>
  <si>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</si>
  <si>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</si>
  <si>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</si>
  <si>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</si>
  <si>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</si>
  <si>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</si>
  <si>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</si>
  <si>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</si>
  <si>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</si>
  <si>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</si>
  <si>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</si>
  <si>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</si>
  <si>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</si>
  <si>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</si>
  <si>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</si>
  <si>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</si>
  <si>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</si>
  <si>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</si>
  <si>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</si>
  <si>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</si>
  <si>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</si>
  <si>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</si>
  <si>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</si>
  <si>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</si>
  <si>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</si>
  <si>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</si>
  <si>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</si>
  <si>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</si>
  <si>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</si>
  <si>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</si>
  <si>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</si>
  <si>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</si>
  <si>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</si>
  <si>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</si>
  <si>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</si>
  <si>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</si>
  <si>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</si>
  <si>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</si>
  <si>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</si>
  <si>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</si>
  <si>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</si>
  <si>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</si>
  <si>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</si>
  <si>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</si>
  <si>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</si>
  <si>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</si>
  <si>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</si>
  <si>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</si>
  <si>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</si>
  <si>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</si>
  <si>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</si>
  <si>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</si>
  <si>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</si>
  <si>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</si>
  <si>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</si>
  <si>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</si>
  <si>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</si>
  <si>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</si>
  <si>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</si>
  <si>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</si>
  <si>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</si>
  <si>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</si>
  <si>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</si>
  <si>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</si>
  <si>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</si>
  <si>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</si>
  <si>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</si>
  <si>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</si>
  <si>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</si>
  <si>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</si>
  <si>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</si>
  <si>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</si>
  <si>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</si>
  <si>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</si>
  <si>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</si>
  <si>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</si>
  <si>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</si>
  <si>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</si>
  <si>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</si>
  <si>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</si>
  <si>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</si>
  <si>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</si>
  <si>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</si>
  <si>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</si>
  <si>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</si>
  <si>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</si>
  <si>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</si>
  <si>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</si>
  <si>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</si>
  <si>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</si>
  <si>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</si>
  <si>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</si>
  <si>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</si>
  <si>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</si>
  <si>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</si>
  <si>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</si>
  <si>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</si>
  <si>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</si>
  <si>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</si>
  <si>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</si>
  <si>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</si>
  <si>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</si>
  <si>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</si>
  <si>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</si>
  <si>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</si>
  <si>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</si>
  <si>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</si>
  <si>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</si>
  <si>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</si>
  <si>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</si>
  <si>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</si>
  <si>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</si>
  <si>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</si>
  <si>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</si>
  <si>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</si>
  <si>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</si>
  <si>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</si>
  <si>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</si>
  <si>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</si>
  <si>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</si>
  <si>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</si>
  <si>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</si>
  <si>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</si>
  <si>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</si>
  <si>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</si>
  <si>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</si>
  <si>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</si>
  <si>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</si>
  <si>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</si>
  <si>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</si>
  <si>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</si>
  <si>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</si>
  <si>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</si>
  <si>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</si>
  <si>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</si>
  <si>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</si>
  <si>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</si>
  <si>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</si>
  <si>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</si>
  <si>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</si>
  <si>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</si>
  <si>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</si>
  <si>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</si>
  <si>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</si>
  <si>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</si>
  <si>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</si>
  <si>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</si>
  <si>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</si>
  <si>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</si>
  <si>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</si>
  <si>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</si>
  <si>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</si>
  <si>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</si>
  <si>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</si>
  <si>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</si>
  <si>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</si>
  <si>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</si>
  <si>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</si>
  <si>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</si>
  <si>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</si>
  <si>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</si>
  <si>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</si>
  <si>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</si>
  <si>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</si>
  <si>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</si>
  <si>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</si>
  <si>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</si>
  <si>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</si>
  <si>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</si>
  <si>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</si>
  <si>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</si>
  <si>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</si>
  <si>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</si>
  <si>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</si>
  <si>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</si>
  <si>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</si>
  <si>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</si>
  <si>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</si>
  <si>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</si>
  <si>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</si>
  <si>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</si>
  <si>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</si>
  <si>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</si>
  <si>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</si>
  <si>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</si>
  <si>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</si>
  <si>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</si>
  <si>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</si>
  <si>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</si>
  <si>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</si>
  <si>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</si>
  <si>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</si>
  <si>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</si>
  <si>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</si>
  <si>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</si>
  <si>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</si>
  <si>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</si>
  <si>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</si>
  <si>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</si>
  <si>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</si>
  <si>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</si>
  <si>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</si>
  <si>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</si>
  <si>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</si>
  <si>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</si>
  <si>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</si>
  <si>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</si>
  <si>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</si>
  <si>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</si>
  <si>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</si>
  <si>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</si>
  <si>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</si>
  <si>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</si>
  <si>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</si>
  <si>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</si>
  <si>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</si>
  <si>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</si>
  <si>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</si>
  <si>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</si>
  <si>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</si>
  <si>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</si>
  <si>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</si>
  <si>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</si>
  <si>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</si>
  <si>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</si>
  <si>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</si>
  <si>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</si>
  <si>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</si>
  <si>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</si>
  <si>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</si>
  <si>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</si>
  <si>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</si>
  <si>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</si>
  <si>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</si>
  <si>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</si>
  <si>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</si>
  <si>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</si>
  <si>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</si>
  <si>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</si>
  <si>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</si>
  <si>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</si>
  <si>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</si>
  <si>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</si>
  <si>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</si>
  <si>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</si>
  <si>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</si>
  <si>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</si>
  <si>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</si>
  <si>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</si>
  <si>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</si>
  <si>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</si>
  <si>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</si>
  <si>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</si>
  <si>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</si>
  <si>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</si>
  <si>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</si>
  <si>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</si>
  <si>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</si>
  <si>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</si>
  <si>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</si>
  <si>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</si>
  <si>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</si>
  <si>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</si>
  <si>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</si>
  <si>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</si>
  <si>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</si>
  <si>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</si>
  <si>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</si>
  <si>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</si>
  <si>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</si>
  <si>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</si>
  <si>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</si>
  <si>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</si>
  <si>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</si>
  <si>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</si>
  <si>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</si>
  <si>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</si>
  <si>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</si>
  <si>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</si>
  <si>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</si>
  <si>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</si>
  <si>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</si>
  <si>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</si>
  <si>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</si>
  <si>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</si>
  <si>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</si>
  <si>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</si>
  <si>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</si>
  <si>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</si>
  <si>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</si>
  <si>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</si>
  <si>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</si>
  <si>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</si>
  <si>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</si>
  <si>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</si>
  <si>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</si>
  <si>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</si>
  <si>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</si>
  <si>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</si>
  <si>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</si>
  <si>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</si>
  <si>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</si>
  <si>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</si>
  <si>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</si>
  <si>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</si>
  <si>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</si>
  <si>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</si>
  <si>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</si>
  <si>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</si>
  <si>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</si>
  <si>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</si>
  <si>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</si>
  <si>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</si>
  <si>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</si>
  <si>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</si>
  <si>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</si>
  <si>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</si>
  <si>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</si>
  <si>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</si>
  <si>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</si>
  <si>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</si>
  <si>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</si>
  <si>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</si>
  <si>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</si>
  <si>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</si>
  <si>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</si>
  <si>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</si>
  <si>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</si>
  <si>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</si>
  <si>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</si>
  <si>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</si>
  <si>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</si>
  <si>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</si>
  <si>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</si>
  <si>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</si>
  <si>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</si>
  <si>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</si>
  <si>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</si>
  <si>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</si>
  <si>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</si>
  <si>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</si>
  <si>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</si>
  <si>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</si>
  <si>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</si>
  <si>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</si>
  <si>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</si>
  <si>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</si>
  <si>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</si>
  <si>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</si>
  <si>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</si>
  <si>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</si>
  <si>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</si>
  <si>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</si>
  <si>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</si>
  <si>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</si>
  <si>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</si>
  <si>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</si>
  <si>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</si>
  <si>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</si>
  <si>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</si>
  <si>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</si>
  <si>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</si>
  <si>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</si>
  <si>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</si>
  <si>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</si>
  <si>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</si>
  <si>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</si>
  <si>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</si>
  <si>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</si>
  <si>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</si>
  <si>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</si>
  <si>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</si>
  <si>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</si>
  <si>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</si>
  <si>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</si>
  <si>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</si>
  <si>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</si>
  <si>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</si>
  <si>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</si>
  <si>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</si>
  <si>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</si>
  <si>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</si>
  <si>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</si>
  <si>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</si>
  <si>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</si>
  <si>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</si>
  <si>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</si>
  <si>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</si>
  <si>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</si>
  <si>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</si>
  <si>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</si>
  <si>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</si>
  <si>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</si>
  <si>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</si>
  <si>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</si>
  <si>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</si>
  <si>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</si>
  <si>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</si>
  <si>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</si>
  <si>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</si>
  <si>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</si>
  <si>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</si>
  <si>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</si>
  <si>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</si>
  <si>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</si>
  <si>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</si>
  <si>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</si>
  <si>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</si>
  <si>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</si>
  <si>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</si>
  <si>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</si>
  <si>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</si>
  <si>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</si>
  <si>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</si>
  <si>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</si>
  <si>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</si>
  <si>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</si>
  <si>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</si>
  <si>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</si>
  <si>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</si>
  <si>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</si>
  <si>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</si>
  <si>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</si>
  <si>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</si>
  <si>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</si>
  <si>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</si>
  <si>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</si>
  <si>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</si>
  <si>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</si>
  <si>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</si>
  <si>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</si>
  <si>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</si>
  <si>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</si>
  <si>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</si>
  <si>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</si>
  <si>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</si>
  <si>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</si>
  <si>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</si>
  <si>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</si>
  <si>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</si>
  <si>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</si>
  <si>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</si>
  <si>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</si>
  <si>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</si>
  <si>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</si>
  <si>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</si>
  <si>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</si>
  <si>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</si>
  <si>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</si>
  <si>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</si>
  <si>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</si>
  <si>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</si>
  <si>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</si>
  <si>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</si>
  <si>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</si>
  <si>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</si>
  <si>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</si>
  <si>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</si>
  <si>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</si>
  <si>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</si>
  <si>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</si>
  <si>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</si>
  <si>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</si>
  <si>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</si>
  <si>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</si>
  <si>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</si>
  <si>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</si>
  <si>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</si>
  <si>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</si>
  <si>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</si>
  <si>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</si>
  <si>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</si>
  <si>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</si>
  <si>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</si>
  <si>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</si>
  <si>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</si>
  <si>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</si>
  <si>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</si>
  <si>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</si>
  <si>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</si>
  <si>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</si>
  <si>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</si>
  <si>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</si>
  <si>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</si>
  <si>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</si>
  <si>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</si>
  <si>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</si>
  <si>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</si>
  <si>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</si>
  <si>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</si>
  <si>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</si>
  <si>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</si>
  <si>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</si>
  <si>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</si>
  <si>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</si>
  <si>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</si>
  <si>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</si>
  <si>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</si>
  <si>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</si>
  <si>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</si>
  <si>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</si>
  <si>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</si>
  <si>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</si>
  <si>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</si>
  <si>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</si>
  <si>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</si>
  <si>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</si>
  <si>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</si>
  <si>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</si>
  <si>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</si>
  <si>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</si>
  <si>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</si>
  <si>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</si>
  <si>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</si>
  <si>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</si>
  <si>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</si>
  <si>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</si>
  <si>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</si>
  <si>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</si>
  <si>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</si>
  <si>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</si>
  <si>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</si>
  <si>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</si>
  <si>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</si>
  <si>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</si>
  <si>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</si>
  <si>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</si>
  <si>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</si>
  <si>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</si>
  <si>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</si>
  <si>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</si>
  <si>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</si>
  <si>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</si>
  <si>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</si>
  <si>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</si>
  <si>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</si>
  <si>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</si>
  <si>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</si>
  <si>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</si>
  <si>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</si>
  <si>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</si>
  <si>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</si>
  <si>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</si>
  <si>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</si>
  <si>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</si>
  <si>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</si>
  <si>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</si>
  <si>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</si>
  <si>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</si>
  <si>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</si>
  <si>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</si>
  <si>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</si>
  <si>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</si>
  <si>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</si>
  <si>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</si>
  <si>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</si>
  <si>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</si>
  <si>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</si>
  <si>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</si>
  <si>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</si>
  <si>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</si>
  <si>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</si>
  <si>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</si>
  <si>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</si>
  <si>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</si>
  <si>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</si>
  <si>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</si>
  <si>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</si>
  <si>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</si>
  <si>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</si>
  <si>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</si>
  <si>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</si>
  <si>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</si>
  <si>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</si>
  <si>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</si>
  <si>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</si>
  <si>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</si>
  <si>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</si>
  <si>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</si>
  <si>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</si>
  <si>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</si>
  <si>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</si>
  <si>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</si>
  <si>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</si>
  <si>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</si>
  <si>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</si>
  <si>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</si>
  <si>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</si>
  <si>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</si>
  <si>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</si>
  <si>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</si>
  <si>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</si>
  <si>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</si>
  <si>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</si>
  <si>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</si>
  <si>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</si>
  <si>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</si>
  <si>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</si>
  <si>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</si>
  <si>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</si>
  <si>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</si>
  <si>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</si>
  <si>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</si>
  <si>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</si>
  <si>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</si>
  <si>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</si>
  <si>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</si>
  <si>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</si>
  <si>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</si>
  <si>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</si>
  <si>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</si>
  <si>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</si>
  <si>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</si>
  <si>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</si>
  <si>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</si>
  <si>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</si>
  <si>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</si>
  <si>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</si>
  <si>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</si>
  <si>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</si>
  <si>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</si>
  <si>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</si>
  <si>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</si>
  <si>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</si>
  <si>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</si>
  <si>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</si>
  <si>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</si>
  <si>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</si>
  <si>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</si>
  <si>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</si>
  <si>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</si>
  <si>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</si>
  <si>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</si>
  <si>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</si>
  <si>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</si>
  <si>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</si>
  <si>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</si>
  <si>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</si>
  <si>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</si>
  <si>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</si>
  <si>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</si>
  <si>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</si>
  <si>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</si>
  <si>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</si>
  <si>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</si>
  <si>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</si>
  <si>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</si>
  <si>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</si>
  <si>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</si>
  <si>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</si>
  <si>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</si>
  <si>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</si>
  <si>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</si>
  <si>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</si>
  <si>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</si>
  <si>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</si>
  <si>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</si>
  <si>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</si>
  <si>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</si>
  <si>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</si>
  <si>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</si>
  <si>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</si>
  <si>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</si>
  <si>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</si>
  <si>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</si>
  <si>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</si>
  <si>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</si>
  <si>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</si>
  <si>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</si>
  <si>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</si>
  <si>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</si>
  <si>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</si>
  <si>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</si>
  <si>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</si>
  <si>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</si>
  <si>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</si>
  <si>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</si>
  <si>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</si>
  <si>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</si>
  <si>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</si>
  <si>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</si>
  <si>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</si>
  <si>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</si>
  <si>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</si>
  <si>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</si>
  <si>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</si>
  <si>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</si>
  <si>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</si>
  <si>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</si>
  <si>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</si>
  <si>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</si>
  <si>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</si>
  <si>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</si>
  <si>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</si>
  <si>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</si>
  <si>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</si>
  <si>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</si>
  <si>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</si>
  <si>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</si>
  <si>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</si>
  <si>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</si>
  <si>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</si>
  <si>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</si>
  <si>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</si>
  <si>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</si>
  <si>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</si>
  <si>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</si>
  <si>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</si>
  <si>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</si>
  <si>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</si>
  <si>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</si>
  <si>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</si>
  <si>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</si>
  <si>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</si>
  <si>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</si>
  <si>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</si>
  <si>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</si>
  <si>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</si>
  <si>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</si>
  <si>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</si>
  <si>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</si>
  <si>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</si>
  <si>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</si>
  <si>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</si>
  <si>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</si>
  <si>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</si>
  <si>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</si>
  <si>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</si>
  <si>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</si>
  <si>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</si>
  <si>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</si>
  <si>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</si>
  <si>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</si>
  <si>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</si>
  <si>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</si>
  <si>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</si>
  <si>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</si>
  <si>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</si>
  <si>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</si>
  <si>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</si>
  <si>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</si>
  <si>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</si>
  <si>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</si>
  <si>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</si>
  <si>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</si>
  <si>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</si>
  <si>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</si>
  <si>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</si>
  <si>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</si>
  <si>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</si>
  <si>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</si>
  <si>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</si>
  <si>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</si>
  <si>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</si>
  <si>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</si>
  <si>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</si>
  <si>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</si>
  <si>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</si>
  <si>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</si>
  <si>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</si>
  <si>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</si>
  <si>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</si>
  <si>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</si>
  <si>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</si>
  <si>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</si>
  <si>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</si>
  <si>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</si>
  <si>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</si>
  <si>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</si>
  <si>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</si>
  <si>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</si>
  <si>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</si>
  <si>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</si>
  <si>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</si>
  <si>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</si>
  <si>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</si>
  <si>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</si>
  <si>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</si>
  <si>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</si>
  <si>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</si>
  <si>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</si>
  <si>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</si>
  <si>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</si>
  <si>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</si>
  <si>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</si>
  <si>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</si>
  <si>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</si>
  <si>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</si>
  <si>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</si>
  <si>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</si>
  <si>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</si>
  <si>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</si>
  <si>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</si>
  <si>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</si>
  <si>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</si>
  <si>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</si>
  <si>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</si>
  <si>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</si>
  <si>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</si>
  <si>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</si>
  <si>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</si>
  <si>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</si>
  <si>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</si>
  <si>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</si>
  <si>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</si>
  <si>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</si>
  <si>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</si>
  <si>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</si>
  <si>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</si>
  <si>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</si>
  <si>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</si>
  <si>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</si>
  <si>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</si>
  <si>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</si>
  <si>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</si>
  <si>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</si>
  <si>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</si>
  <si>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</si>
  <si>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</si>
  <si>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</si>
  <si>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</si>
  <si>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</si>
  <si>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</si>
  <si>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</si>
  <si>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</si>
  <si>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</si>
  <si>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</si>
  <si>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</si>
  <si>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</si>
  <si>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</si>
  <si>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</si>
  <si>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</si>
  <si>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</si>
  <si>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</si>
  <si>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</si>
  <si>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</si>
  <si>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</si>
  <si>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</si>
  <si>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</si>
  <si>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</si>
  <si>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</si>
  <si>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</si>
  <si>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</si>
  <si>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</si>
  <si>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</si>
  <si>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</si>
  <si>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</si>
  <si>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</si>
  <si>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</si>
  <si>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</si>
  <si>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</si>
  <si>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</si>
  <si>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</si>
  <si>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</si>
  <si>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</si>
  <si>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</si>
  <si>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</si>
  <si>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</si>
  <si>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</si>
  <si>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</si>
  <si>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</si>
  <si>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</si>
  <si>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</si>
  <si>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</si>
  <si>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</si>
  <si>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</si>
  <si>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</si>
  <si>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</si>
  <si>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</si>
  <si>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</si>
  <si>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</si>
  <si>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</si>
  <si>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</si>
  <si>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</si>
  <si>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</si>
  <si>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</si>
  <si>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</si>
  <si>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</si>
  <si>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</si>
  <si>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</si>
  <si>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</si>
  <si>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</si>
  <si>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</si>
  <si>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</si>
  <si>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</si>
  <si>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</si>
  <si>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</si>
  <si>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</si>
  <si>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</si>
  <si>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</si>
  <si>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</si>
  <si>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</si>
  <si>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</si>
  <si>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</si>
  <si>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</si>
  <si>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</si>
  <si>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</si>
  <si>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</si>
  <si>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</si>
  <si>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</si>
  <si>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</si>
  <si>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</si>
  <si>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</si>
  <si>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</si>
  <si>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</si>
  <si>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</si>
  <si>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</si>
  <si>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</si>
  <si>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</si>
  <si>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</si>
  <si>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</si>
  <si>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</si>
  <si>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</si>
  <si>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</si>
  <si>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</si>
  <si>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</si>
  <si>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</si>
  <si>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</si>
  <si>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</si>
  <si>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</si>
  <si>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</si>
  <si>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</si>
  <si>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</si>
  <si>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</si>
  <si>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</si>
  <si>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</si>
  <si>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</si>
  <si>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</si>
  <si>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</si>
  <si>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</si>
  <si>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</si>
  <si>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</si>
  <si>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</si>
  <si>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</si>
  <si>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</si>
  <si>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</si>
  <si>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</si>
  <si>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</si>
  <si>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</si>
  <si>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</si>
  <si>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</si>
  <si>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</si>
  <si>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</si>
  <si>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</si>
  <si>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</si>
  <si>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</si>
  <si>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</si>
  <si>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</si>
  <si>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</si>
  <si>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</si>
  <si>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</si>
  <si>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</si>
  <si>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</si>
  <si>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</si>
  <si>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</si>
  <si>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</si>
  <si>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</si>
  <si>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</si>
  <si>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</si>
  <si>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</si>
  <si>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</si>
  <si>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</si>
  <si>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</si>
  <si>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</si>
  <si>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</si>
  <si>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</si>
  <si>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</si>
  <si>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</si>
  <si>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</si>
  <si>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</si>
  <si>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</si>
  <si>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</si>
  <si>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</si>
  <si>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</si>
  <si>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</si>
  <si>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</si>
  <si>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</si>
  <si>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</si>
  <si>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</si>
  <si>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</si>
  <si>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</si>
  <si>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</si>
  <si>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</si>
  <si>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</si>
  <si>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</si>
  <si>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</si>
  <si>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</si>
  <si>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</si>
  <si>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</si>
  <si>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</si>
  <si>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</si>
  <si>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</si>
  <si>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</si>
  <si>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</si>
  <si>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</si>
  <si>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</si>
  <si>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</si>
  <si>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</si>
  <si>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</si>
  <si>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</si>
  <si>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</si>
  <si>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</si>
  <si>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</si>
  <si>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</si>
  <si>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</si>
  <si>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</si>
  <si>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</si>
  <si>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</si>
  <si>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</si>
  <si>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</si>
  <si>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</si>
  <si>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</si>
  <si>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</si>
  <si>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</si>
  <si>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</si>
  <si>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</si>
  <si>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</si>
  <si>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</si>
  <si>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</si>
  <si>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</si>
  <si>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</si>
  <si>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</si>
  <si>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</si>
  <si>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</si>
  <si>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</si>
  <si>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</si>
  <si>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</si>
  <si>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</si>
  <si>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</si>
  <si>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</si>
  <si>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</si>
  <si>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</si>
  <si>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</si>
  <si>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</si>
  <si>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</si>
  <si>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</si>
  <si>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</si>
  <si>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</si>
  <si>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</si>
  <si>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</si>
  <si>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</si>
  <si>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</si>
  <si>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</si>
  <si>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</si>
  <si>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</si>
  <si>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</si>
  <si>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</si>
  <si>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</si>
  <si>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</si>
  <si>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</si>
  <si>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</si>
  <si>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</si>
  <si>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</si>
  <si>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</si>
  <si>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</si>
  <si>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</si>
  <si>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</si>
  <si>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</si>
  <si>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</si>
  <si>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</si>
  <si>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</si>
  <si>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</si>
  <si>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</si>
  <si>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</si>
  <si>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</si>
  <si>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</si>
  <si>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</si>
  <si>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</si>
  <si>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</si>
  <si>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</si>
  <si>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</si>
  <si>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</si>
  <si>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</si>
  <si>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</si>
  <si>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</si>
  <si>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</si>
  <si>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</si>
  <si>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</si>
  <si>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</si>
  <si>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</si>
  <si>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</si>
  <si>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</si>
  <si>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</si>
  <si>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</si>
  <si>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</si>
  <si>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</si>
  <si>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</si>
  <si>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</si>
  <si>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</si>
  <si>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</si>
  <si>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</si>
  <si>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</si>
  <si>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</si>
  <si>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</si>
  <si>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</si>
  <si>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</si>
  <si>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</si>
  <si>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</si>
  <si>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</si>
  <si>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</si>
  <si>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</si>
  <si>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</si>
  <si>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</si>
  <si>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</si>
  <si>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</si>
  <si>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</si>
  <si>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</si>
  <si>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</si>
  <si>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</si>
  <si>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</si>
  <si>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</si>
  <si>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</si>
  <si>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</si>
  <si>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</si>
  <si>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</si>
  <si>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</si>
  <si>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</si>
  <si>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</si>
  <si>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</si>
  <si>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</si>
  <si>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</si>
  <si>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</si>
  <si>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</si>
  <si>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</si>
  <si>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</si>
  <si>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</si>
  <si>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</si>
  <si>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</si>
  <si>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</si>
  <si>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</si>
  <si>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</si>
  <si>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</si>
  <si>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</si>
  <si>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</si>
  <si>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</si>
  <si>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</si>
  <si>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</si>
  <si>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</si>
  <si>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</si>
  <si>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</si>
  <si>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</si>
  <si>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</si>
  <si>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</si>
  <si>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</si>
  <si>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</si>
  <si>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</si>
  <si>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</si>
  <si>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</si>
  <si>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</si>
  <si>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</si>
  <si>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</si>
  <si>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</si>
  <si>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</si>
  <si>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</si>
  <si>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</si>
  <si>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</si>
  <si>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</si>
  <si>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</si>
  <si>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</si>
  <si>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</si>
  <si>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</si>
  <si>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</si>
  <si>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</si>
  <si>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</si>
  <si>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</si>
  <si>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</si>
  <si>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</si>
  <si>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</si>
  <si>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</si>
  <si>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</si>
  <si>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</si>
  <si>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</si>
  <si>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</si>
  <si>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</si>
  <si>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</si>
  <si>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</si>
  <si>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</si>
  <si>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</si>
  <si>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</si>
  <si>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</si>
  <si>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</si>
  <si>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</si>
  <si>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</si>
  <si>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</si>
  <si>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</si>
  <si>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</si>
  <si>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</si>
  <si>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</si>
  <si>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</si>
  <si>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</si>
  <si>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</si>
  <si>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</si>
  <si>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</si>
  <si>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</si>
  <si>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</si>
  <si>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</si>
  <si>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</si>
  <si>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</si>
  <si>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</si>
  <si>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</si>
  <si>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</si>
  <si>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</si>
  <si>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</si>
  <si>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</si>
  <si>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</si>
  <si>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</si>
  <si>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</si>
  <si>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</si>
  <si>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</si>
  <si>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</si>
  <si>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</si>
  <si>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</si>
  <si>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</si>
  <si>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</si>
  <si>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</si>
  <si>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</si>
  <si>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</si>
  <si>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</si>
  <si>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</si>
  <si>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</si>
  <si>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</si>
  <si>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</si>
  <si>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</si>
  <si>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</si>
  <si>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</si>
  <si>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</si>
  <si>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</si>
  <si>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</si>
  <si>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</si>
  <si>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</si>
  <si>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</si>
  <si>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</si>
  <si>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</si>
  <si>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</si>
  <si>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</si>
  <si>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</si>
  <si>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</si>
  <si>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</si>
  <si>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</si>
  <si>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</si>
  <si>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</si>
  <si>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</si>
  <si>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</si>
  <si>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</si>
  <si>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</si>
  <si>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</si>
  <si>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</si>
  <si>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</si>
  <si>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</si>
  <si>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</si>
  <si>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</si>
  <si>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</si>
  <si>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</si>
  <si>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</si>
  <si>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</si>
  <si>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</si>
  <si>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</si>
  <si>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</si>
  <si>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</si>
  <si>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</si>
  <si>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</si>
  <si>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</si>
  <si>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</si>
  <si>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</si>
  <si>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</si>
  <si>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</si>
  <si>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</si>
  <si>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</si>
  <si>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</si>
  <si>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</si>
  <si>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</si>
  <si>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</si>
  <si>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</si>
  <si>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</si>
  <si>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</si>
  <si>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</si>
  <si>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</si>
  <si>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</si>
  <si>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</si>
  <si>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</si>
  <si>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</si>
  <si>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</si>
  <si>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</si>
  <si>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</si>
  <si>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</si>
  <si>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</si>
  <si>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</si>
  <si>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</si>
  <si>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</si>
  <si>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</si>
  <si>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</si>
  <si>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</si>
  <si>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</si>
  <si>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</si>
  <si>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</si>
  <si>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</si>
  <si>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</si>
  <si>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</si>
  <si>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</si>
  <si>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</si>
  <si>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</si>
  <si>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</si>
  <si>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</si>
  <si>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</si>
  <si>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</si>
  <si>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</si>
  <si>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</si>
  <si>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</si>
  <si>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</si>
  <si>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</si>
  <si>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</si>
  <si>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</si>
  <si>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</si>
  <si>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</si>
  <si>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</si>
  <si>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</si>
  <si>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</si>
  <si>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</si>
  <si>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</si>
  <si>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</si>
  <si>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</si>
  <si>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</si>
  <si>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</si>
  <si>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</si>
  <si>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</si>
  <si>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</si>
  <si>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</si>
  <si>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</si>
  <si>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</si>
  <si>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</si>
  <si>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</si>
  <si>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</si>
  <si>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</si>
  <si>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</si>
  <si>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</si>
  <si>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</si>
  <si>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</si>
  <si>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</si>
  <si>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</si>
  <si>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</si>
  <si>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</si>
  <si>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</si>
  <si>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</si>
  <si>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</si>
  <si>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</si>
  <si>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</si>
  <si>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</si>
  <si>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</si>
  <si>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</si>
  <si>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</si>
  <si>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</si>
  <si>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</si>
  <si>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</si>
  <si>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</si>
  <si>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</si>
  <si>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</si>
  <si>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</si>
  <si>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</si>
  <si>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</si>
  <si>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</si>
  <si>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</si>
  <si>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</si>
  <si>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</si>
  <si>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</si>
  <si>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</si>
  <si>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</si>
  <si>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</si>
  <si>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</si>
  <si>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</si>
  <si>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</si>
  <si>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</si>
  <si>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</si>
  <si>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</si>
  <si>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</si>
  <si>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</si>
  <si>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</si>
  <si>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</si>
  <si>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</si>
  <si>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</si>
  <si>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</si>
  <si>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</si>
  <si>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</si>
  <si>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</si>
  <si>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</si>
  <si>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</si>
  <si>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</si>
  <si>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</si>
  <si>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</si>
  <si>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</si>
  <si>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</si>
  <si>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</si>
  <si>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</si>
  <si>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</si>
  <si>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</si>
  <si>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</si>
  <si>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</si>
  <si>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</si>
  <si>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</si>
  <si>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</si>
  <si>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</si>
  <si>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</si>
  <si>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</si>
  <si>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</si>
  <si>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</si>
  <si>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</si>
  <si>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</si>
  <si>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</si>
  <si>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</si>
  <si>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</si>
  <si>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</si>
  <si>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</si>
  <si>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</si>
  <si>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</si>
  <si>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</si>
  <si>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</si>
  <si>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</si>
  <si>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</si>
  <si>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</si>
  <si>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</si>
  <si>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</si>
  <si>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</si>
  <si>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</si>
  <si>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</si>
  <si>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</si>
  <si>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</si>
  <si>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</si>
  <si>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</si>
  <si>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</si>
  <si>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</si>
  <si>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</si>
  <si>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</si>
  <si>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</si>
  <si>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</si>
  <si>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</si>
  <si>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</si>
  <si>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</si>
  <si>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</si>
  <si>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</si>
  <si>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</si>
  <si>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</si>
  <si>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</si>
  <si>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</si>
  <si>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</si>
  <si>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</si>
  <si>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</si>
  <si>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</si>
  <si>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</si>
  <si>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</si>
  <si>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</si>
  <si>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</si>
  <si>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</si>
  <si>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</si>
  <si>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</si>
  <si>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</si>
  <si>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</si>
  <si>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</si>
  <si>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</si>
  <si>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</si>
  <si>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</si>
  <si>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</si>
  <si>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</si>
  <si>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</si>
  <si>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</si>
  <si>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</si>
  <si>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</si>
  <si>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</si>
  <si>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</si>
  <si>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</si>
  <si>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</si>
  <si>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</si>
  <si>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</si>
  <si>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</si>
  <si>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</si>
  <si>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</si>
  <si>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</si>
  <si>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</si>
  <si>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</si>
  <si>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</si>
  <si>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</si>
  <si>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</si>
  <si>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</si>
  <si>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</si>
  <si>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</si>
  <si>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</si>
  <si>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</si>
  <si>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</si>
  <si>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</si>
  <si>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</si>
  <si>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</si>
  <si>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</si>
  <si>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</si>
  <si>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</si>
  <si>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</si>
  <si>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</si>
  <si>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</si>
  <si>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</si>
  <si>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</si>
  <si>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</si>
  <si>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</si>
  <si>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</si>
  <si>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</si>
  <si>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</si>
  <si>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</si>
  <si>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</si>
  <si>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</si>
  <si>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</si>
  <si>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</si>
  <si>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</si>
  <si>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</si>
  <si>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</si>
  <si>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</si>
  <si>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</si>
  <si>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</si>
  <si>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</si>
  <si>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</si>
  <si>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</si>
  <si>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</si>
  <si>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</si>
  <si>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</si>
  <si>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</si>
  <si>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</si>
  <si>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</si>
  <si>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</si>
  <si>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</si>
  <si>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</si>
  <si>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</si>
  <si>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</si>
  <si>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</si>
  <si>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</si>
  <si>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</si>
  <si>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</si>
  <si>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</si>
  <si>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</si>
  <si>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</si>
  <si>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</si>
  <si>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</si>
  <si>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</si>
  <si>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</si>
  <si>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</si>
  <si>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</si>
  <si>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</si>
  <si>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</si>
  <si>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</si>
  <si>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</si>
  <si>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</si>
  <si>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</si>
  <si>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</si>
  <si>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</si>
  <si>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</si>
  <si>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</si>
  <si>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</si>
  <si>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</si>
  <si>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</si>
  <si>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</si>
  <si>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</si>
  <si>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</si>
  <si>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</si>
  <si>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</si>
  <si>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</si>
  <si>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</si>
  <si>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</si>
  <si>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</si>
  <si>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</si>
  <si>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</si>
  <si>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</si>
  <si>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</si>
  <si>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</si>
  <si>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</si>
  <si>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</si>
  <si>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</si>
  <si>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</si>
  <si>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</si>
  <si>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</si>
  <si>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</si>
  <si>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</si>
  <si>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</si>
  <si>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</si>
  <si>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</si>
  <si>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</si>
  <si>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</si>
  <si>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</si>
  <si>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</si>
  <si>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</si>
  <si>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</si>
  <si>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</si>
  <si>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</si>
  <si>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</si>
  <si>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</si>
  <si>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</si>
  <si>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</si>
  <si>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</si>
  <si>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</si>
  <si>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</si>
  <si>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</si>
  <si>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</si>
  <si>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</si>
  <si>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</si>
  <si>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</si>
  <si>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</si>
  <si>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</si>
  <si>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</si>
  <si>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</si>
  <si>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</si>
  <si>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</si>
  <si>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</si>
  <si>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</si>
  <si>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</si>
  <si>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</si>
  <si>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</si>
  <si>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</si>
  <si>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</si>
  <si>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</si>
  <si>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</si>
  <si>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</si>
  <si>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</si>
  <si>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</si>
  <si>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</si>
  <si>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</si>
  <si>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</si>
  <si>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</si>
  <si>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</si>
  <si>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</si>
  <si>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</si>
  <si>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</si>
  <si>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</si>
  <si>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</si>
  <si>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</si>
  <si>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</si>
  <si>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</si>
  <si>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</si>
  <si>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</si>
  <si>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</si>
  <si>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</si>
  <si>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</si>
  <si>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</si>
  <si>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</si>
  <si>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</si>
  <si>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</si>
  <si>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</si>
  <si>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</si>
  <si>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</si>
  <si>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</si>
  <si>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</si>
  <si>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</si>
  <si>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</si>
  <si>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</si>
  <si>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</si>
  <si>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</si>
  <si>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</si>
  <si>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</si>
  <si>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</si>
  <si>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</si>
  <si>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</si>
  <si>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</si>
  <si>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</si>
  <si>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</si>
  <si>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</si>
  <si>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</si>
  <si>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</si>
  <si>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</si>
  <si>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</si>
  <si>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</si>
  <si>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</si>
  <si>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</si>
  <si>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</si>
  <si>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</si>
  <si>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</si>
  <si>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</si>
  <si>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</si>
  <si>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</si>
  <si>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</si>
  <si>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</si>
  <si>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</si>
  <si>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</si>
  <si>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</si>
  <si>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</si>
  <si>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</si>
  <si>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</si>
  <si>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</si>
  <si>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</si>
  <si>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</si>
  <si>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</si>
  <si>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</si>
  <si>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</si>
  <si>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</si>
  <si>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</si>
  <si>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</si>
  <si>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</si>
  <si>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</si>
  <si>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</si>
  <si>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</si>
  <si>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</si>
  <si>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</si>
  <si>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</si>
  <si>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</si>
  <si>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</si>
  <si>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</si>
  <si>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</si>
  <si>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</si>
  <si>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</si>
  <si>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</si>
  <si>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</si>
  <si>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</si>
  <si>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</si>
  <si>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</si>
  <si>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</si>
  <si>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</si>
  <si>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</si>
  <si>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</si>
  <si>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</si>
  <si>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</si>
  <si>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</si>
  <si>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</si>
  <si>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</si>
  <si>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</si>
  <si>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</si>
  <si>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</si>
  <si>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</si>
  <si>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</si>
  <si>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</si>
  <si>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</si>
  <si>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</si>
  <si>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</si>
  <si>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</si>
  <si>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</si>
  <si>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</si>
  <si>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</si>
  <si>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</si>
  <si>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</si>
  <si>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</si>
  <si>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</si>
  <si>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</si>
  <si>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</si>
  <si>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</si>
  <si>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</si>
  <si>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</si>
  <si>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</si>
  <si>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</si>
  <si>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</si>
  <si>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</si>
  <si>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</si>
  <si>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</si>
  <si>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</si>
  <si>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</si>
  <si>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</si>
  <si>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</si>
  <si>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</si>
  <si>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</si>
  <si>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</si>
  <si>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</si>
  <si>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</si>
  <si>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</si>
  <si>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</si>
  <si>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</si>
  <si>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</si>
  <si>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</si>
  <si>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</si>
  <si>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</si>
  <si>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</si>
  <si>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</si>
  <si>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</si>
  <si>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</si>
  <si>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</si>
  <si>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</si>
  <si>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</si>
  <si>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</si>
  <si>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</si>
  <si>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</si>
  <si>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</si>
  <si>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</si>
  <si>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</si>
  <si>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</si>
  <si>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</si>
  <si>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</si>
  <si>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</si>
  <si>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</si>
  <si>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</si>
  <si>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</si>
  <si>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</si>
  <si>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</si>
  <si>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</si>
  <si>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</si>
  <si>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</si>
  <si>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</si>
  <si>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</si>
  <si>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</si>
  <si>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</si>
  <si>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</si>
  <si>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</si>
  <si>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</si>
  <si>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</si>
  <si>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</si>
  <si>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</si>
  <si>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</si>
  <si>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</si>
  <si>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</si>
  <si>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</si>
  <si>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</si>
  <si>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</si>
  <si>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</si>
  <si>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</si>
  <si>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</si>
  <si>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</si>
  <si>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</si>
  <si>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</si>
  <si>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</si>
  <si>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</si>
  <si>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</si>
  <si>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</si>
  <si>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</si>
  <si>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</si>
  <si>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</si>
  <si>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</si>
  <si>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</si>
  <si>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</si>
  <si>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</si>
  <si>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</si>
  <si>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</si>
  <si>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</si>
  <si>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</si>
  <si>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</si>
  <si>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</si>
  <si>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</si>
  <si>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</si>
  <si>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</si>
  <si>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</si>
  <si>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</si>
  <si>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</si>
  <si>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</si>
  <si>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</si>
  <si>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</si>
  <si>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</si>
  <si>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</si>
  <si>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</si>
  <si>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</si>
  <si>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</si>
  <si>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</si>
  <si>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</si>
  <si>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</si>
  <si>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</si>
  <si>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</si>
  <si>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</si>
  <si>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</si>
  <si>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</si>
  <si>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</si>
  <si>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</si>
  <si>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</si>
  <si>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</si>
  <si>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</si>
  <si>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</si>
  <si>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</si>
  <si>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</si>
  <si>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</si>
  <si>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</si>
  <si>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</si>
  <si>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</si>
  <si>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</si>
  <si>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</si>
  <si>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</si>
  <si>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</si>
  <si>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</si>
  <si>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</si>
  <si>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</si>
  <si>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</si>
  <si>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</si>
  <si>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</si>
  <si>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</si>
  <si>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</si>
  <si>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</si>
  <si>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</si>
  <si>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</si>
  <si>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</si>
  <si>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</si>
  <si>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</si>
  <si>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</si>
  <si>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</si>
  <si>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</si>
  <si>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</si>
  <si>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</si>
  <si>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</si>
  <si>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</si>
  <si>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</si>
  <si>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</si>
  <si>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</si>
  <si>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</si>
  <si>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</si>
  <si>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</si>
  <si>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</si>
  <si>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</si>
  <si>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</si>
  <si>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</si>
  <si>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</si>
  <si>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</si>
  <si>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</si>
  <si>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</si>
  <si>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</si>
  <si>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</si>
  <si>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</si>
  <si>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</si>
  <si>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</si>
  <si>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</si>
  <si>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</si>
  <si>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</si>
  <si>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</si>
  <si>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</si>
  <si>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</si>
  <si>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</si>
  <si>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</si>
  <si>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</si>
  <si>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</si>
  <si>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</si>
  <si>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</si>
  <si>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</si>
  <si>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</si>
  <si>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</si>
  <si>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</si>
  <si>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</si>
  <si>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</si>
  <si>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</si>
  <si>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</si>
  <si>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</si>
  <si>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</si>
  <si>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</si>
  <si>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</si>
  <si>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</si>
  <si>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</si>
  <si>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</si>
  <si>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</si>
  <si>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</si>
  <si>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</si>
  <si>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</si>
  <si>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</si>
  <si>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</si>
  <si>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</si>
  <si>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</si>
  <si>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</si>
  <si>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</si>
  <si>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</si>
  <si>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</si>
  <si>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</si>
  <si>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</si>
  <si>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</si>
  <si>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</si>
  <si>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</si>
  <si>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</si>
  <si>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</si>
  <si>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</si>
  <si>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</si>
  <si>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</si>
  <si>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</si>
  <si>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</si>
  <si>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</si>
  <si>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</si>
  <si>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</si>
  <si>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</si>
  <si>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</si>
  <si>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</si>
  <si>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</si>
  <si>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</si>
  <si>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</si>
  <si>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</si>
  <si>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</si>
  <si>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</si>
  <si>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</si>
  <si>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</si>
  <si>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</si>
  <si>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</si>
  <si>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</si>
  <si>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</si>
  <si>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</si>
  <si>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</si>
  <si>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</si>
  <si>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</si>
  <si>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</si>
  <si>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</si>
  <si>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</si>
  <si>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</si>
  <si>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</si>
  <si>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</si>
  <si>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</si>
  <si>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</si>
  <si>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</si>
  <si>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</si>
  <si>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</si>
  <si>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</si>
  <si>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</si>
  <si>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</si>
  <si>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</si>
  <si>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</si>
  <si>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</si>
  <si>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</si>
  <si>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</si>
  <si>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</si>
  <si>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</si>
  <si>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</si>
  <si>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</si>
  <si>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</si>
  <si>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</si>
  <si>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</si>
  <si>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</si>
  <si>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</si>
  <si>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</si>
  <si>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</si>
  <si>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</si>
  <si>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</si>
  <si>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</si>
  <si>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</si>
  <si>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</si>
  <si>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</si>
  <si>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</si>
  <si>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</si>
  <si>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</si>
  <si>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</si>
  <si>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</si>
  <si>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</si>
  <si>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</si>
  <si>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</si>
  <si>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</si>
  <si>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</si>
  <si>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</si>
  <si>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</si>
  <si>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</si>
  <si>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</si>
  <si>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</si>
  <si>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</si>
  <si>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</si>
  <si>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</si>
  <si>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</si>
  <si>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</si>
  <si>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</si>
  <si>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</si>
  <si>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</si>
  <si>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</si>
  <si>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</si>
  <si>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</si>
  <si>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</si>
  <si>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</si>
  <si>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</si>
  <si>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</si>
  <si>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</si>
  <si>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</si>
  <si>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</si>
  <si>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</si>
  <si>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</si>
  <si>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</si>
  <si>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</si>
  <si>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</si>
  <si>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</si>
  <si>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</si>
  <si>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</si>
  <si>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</si>
  <si>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</si>
  <si>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</si>
  <si>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</si>
  <si>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</si>
  <si>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</si>
  <si>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</si>
  <si>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</si>
  <si>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</si>
  <si>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</si>
  <si>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</si>
  <si>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</si>
  <si>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</si>
  <si>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</si>
  <si>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</si>
  <si>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</si>
  <si>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</si>
  <si>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</si>
  <si>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</si>
  <si>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</si>
  <si>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</si>
  <si>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</si>
  <si>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</si>
  <si>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</si>
  <si>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</si>
  <si>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</si>
  <si>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</si>
  <si>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</si>
  <si>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</si>
  <si>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</si>
  <si>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</si>
  <si>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</si>
  <si>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</si>
  <si>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</si>
  <si>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</si>
  <si>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</si>
  <si>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</si>
  <si>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</si>
  <si>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</si>
  <si>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</si>
  <si>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</si>
  <si>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</si>
  <si>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</si>
  <si>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</si>
  <si>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</si>
  <si>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</si>
  <si>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</si>
  <si>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</si>
  <si>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</si>
  <si>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</si>
  <si>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</si>
  <si>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</si>
  <si>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</si>
  <si>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</si>
  <si>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</si>
  <si>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</si>
  <si>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</si>
  <si>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</si>
  <si>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</si>
  <si>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</si>
  <si>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</si>
  <si>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</si>
  <si>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</si>
  <si>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</si>
  <si>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</si>
  <si>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</si>
  <si>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</si>
  <si>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</si>
  <si>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</si>
  <si>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</si>
  <si>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</si>
  <si>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</si>
  <si>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</si>
  <si>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</si>
  <si>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</si>
  <si>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</si>
  <si>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</si>
  <si>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</si>
  <si>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</si>
  <si>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</si>
  <si>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</si>
  <si>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</si>
  <si>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</si>
  <si>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</si>
  <si>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</si>
  <si>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</si>
  <si>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</si>
  <si>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</si>
  <si>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</si>
  <si>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</si>
  <si>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</si>
  <si>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</si>
  <si>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</si>
  <si>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</si>
  <si>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</si>
  <si>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</si>
  <si>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</si>
  <si>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</si>
  <si>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</si>
  <si>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</si>
  <si>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</si>
  <si>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</si>
  <si>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</si>
  <si>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</si>
  <si>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</si>
  <si>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</si>
  <si>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</si>
  <si>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</si>
  <si>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</si>
  <si>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</si>
  <si>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</si>
  <si>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</si>
  <si>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</si>
  <si>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</si>
  <si>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</si>
  <si>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</si>
  <si>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</si>
  <si>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</si>
  <si>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</si>
  <si>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</si>
  <si>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</si>
  <si>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</si>
  <si>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</si>
  <si>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</si>
  <si>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</si>
  <si>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</si>
  <si>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</si>
  <si>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</si>
  <si>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</si>
  <si>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</si>
  <si>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</si>
  <si>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</si>
  <si>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</si>
  <si>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</si>
  <si>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</si>
  <si>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</si>
  <si>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</si>
  <si>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</si>
  <si>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</si>
  <si>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</si>
  <si>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</si>
  <si>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</si>
  <si>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</si>
  <si>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</si>
  <si>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</si>
  <si>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</si>
  <si>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</si>
  <si>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</si>
  <si>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</si>
  <si>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</si>
  <si>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</si>
  <si>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</si>
  <si>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</si>
  <si>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</si>
  <si>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</si>
  <si>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</si>
  <si>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</si>
  <si>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</si>
  <si>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</si>
  <si>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</si>
  <si>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</si>
  <si>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</si>
  <si>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</si>
  <si>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</si>
  <si>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</si>
  <si>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</si>
  <si>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</si>
  <si>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</si>
  <si>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</si>
  <si>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</si>
  <si>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</si>
  <si>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</si>
  <si>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</si>
  <si>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</si>
  <si>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</si>
  <si>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</si>
  <si>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</si>
  <si>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</si>
  <si>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</si>
  <si>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</si>
  <si>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</si>
  <si>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</si>
  <si>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</si>
  <si>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</si>
  <si>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</si>
  <si>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</si>
  <si>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</si>
  <si>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</si>
  <si>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</si>
  <si>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</si>
  <si>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</si>
  <si>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</si>
  <si>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</si>
  <si>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</si>
  <si>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</si>
  <si>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</si>
  <si>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</si>
  <si>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</si>
  <si>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</si>
  <si>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</si>
  <si>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</si>
  <si>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</si>
  <si>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</si>
  <si>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</si>
  <si>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</si>
  <si>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</si>
  <si>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</si>
  <si>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</si>
  <si>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</si>
  <si>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</si>
  <si>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</si>
  <si>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</si>
  <si>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</si>
  <si>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</si>
  <si>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</si>
  <si>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</si>
  <si>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</si>
  <si>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</si>
  <si>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</si>
  <si>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</si>
  <si>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</si>
  <si>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</si>
  <si>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</si>
  <si>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</si>
  <si>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</si>
  <si>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</si>
  <si>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</si>
  <si>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</si>
  <si>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</si>
  <si>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</si>
  <si>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</si>
  <si>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</si>
  <si>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</si>
  <si>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</si>
  <si>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</si>
  <si>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</si>
  <si>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</si>
  <si>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</si>
  <si>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</si>
  <si>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</si>
  <si>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</si>
  <si>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</si>
  <si>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</si>
  <si>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</si>
  <si>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</si>
  <si>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</si>
  <si>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</si>
  <si>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</si>
  <si>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</si>
  <si>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</si>
  <si>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</si>
  <si>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</si>
  <si>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</si>
  <si>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</si>
  <si>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</si>
  <si>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</si>
  <si>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</si>
  <si>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</si>
  <si>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</si>
  <si>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</si>
  <si>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</si>
  <si>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</si>
  <si>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</si>
  <si>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</si>
  <si>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</si>
  <si>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</si>
  <si>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</si>
  <si>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</si>
  <si>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</si>
  <si>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</si>
  <si>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</si>
  <si>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</si>
  <si>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</si>
  <si>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</si>
  <si>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</si>
  <si>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</si>
  <si>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</si>
  <si>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</si>
  <si>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</si>
  <si>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</si>
  <si>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</si>
  <si>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</si>
  <si>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</si>
  <si>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</si>
  <si>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</si>
  <si>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</si>
  <si>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</si>
  <si>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</si>
  <si>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</si>
  <si>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</si>
  <si>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</si>
  <si>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</si>
  <si>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</si>
  <si>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</si>
  <si>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</si>
  <si>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</si>
  <si>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</si>
  <si>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</si>
  <si>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</si>
  <si>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</si>
  <si>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</si>
  <si>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</si>
  <si>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</si>
  <si>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</si>
  <si>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</si>
  <si>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</si>
  <si>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</si>
  <si>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</si>
  <si>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</si>
  <si>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</si>
  <si>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</si>
  <si>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</si>
  <si>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</si>
  <si>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</si>
  <si>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</si>
  <si>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</si>
  <si>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</si>
  <si>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</si>
  <si>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</si>
  <si>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</si>
  <si>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</si>
  <si>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</si>
  <si>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</si>
  <si>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</si>
  <si>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</si>
  <si>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</si>
  <si>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</si>
  <si>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</si>
  <si>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</si>
  <si>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</si>
  <si>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</si>
  <si>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</si>
  <si>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</si>
  <si>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</si>
  <si>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</si>
  <si>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</si>
  <si>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</si>
  <si>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</si>
  <si>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</si>
  <si>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</si>
  <si>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</si>
  <si>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</si>
  <si>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</si>
  <si>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</si>
  <si>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</si>
  <si>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</si>
  <si>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</si>
  <si>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</si>
  <si>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</si>
  <si>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</si>
  <si>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</si>
  <si>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</si>
  <si>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</si>
  <si>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</si>
  <si>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</si>
  <si>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</si>
  <si>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</si>
  <si>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</si>
  <si>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</si>
  <si>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</si>
  <si>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</si>
  <si>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</si>
  <si>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</si>
  <si>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</si>
  <si>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</si>
  <si>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</si>
  <si>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</si>
  <si>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</si>
  <si>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</si>
  <si>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</si>
  <si>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</si>
  <si>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</si>
  <si>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</si>
  <si>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</si>
  <si>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</si>
  <si>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</si>
  <si>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</si>
  <si>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</si>
  <si>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</si>
  <si>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</si>
  <si>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</si>
  <si>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</si>
  <si>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</si>
  <si>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</si>
  <si>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</si>
  <si>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</si>
  <si>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</si>
  <si>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</si>
  <si>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</si>
  <si>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</si>
  <si>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</si>
  <si>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</si>
  <si>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</si>
  <si>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</si>
  <si>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</si>
  <si>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</si>
  <si>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</si>
  <si>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</si>
  <si>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</si>
  <si>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</si>
  <si>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</si>
  <si>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</si>
  <si>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</si>
  <si>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</si>
  <si>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</si>
  <si>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</si>
  <si>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</si>
  <si>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</si>
  <si>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</si>
  <si>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</si>
  <si>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</si>
  <si>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</si>
  <si>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</si>
  <si>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</si>
  <si>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</si>
  <si>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</si>
  <si>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</si>
  <si>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</si>
  <si>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</si>
  <si>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</si>
  <si>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</si>
  <si>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</si>
  <si>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</si>
  <si>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</si>
  <si>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</si>
  <si>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</si>
  <si>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</si>
  <si>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</si>
  <si>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</si>
  <si>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</si>
  <si>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</si>
  <si>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</si>
  <si>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</si>
  <si>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</si>
  <si>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</si>
  <si>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</si>
  <si>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</si>
  <si>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</si>
  <si>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</si>
  <si>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</si>
  <si>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</si>
  <si>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</si>
  <si>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</si>
  <si>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</si>
  <si>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</si>
  <si>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</si>
  <si>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</si>
  <si>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</si>
  <si>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</si>
  <si>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</si>
  <si>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</si>
  <si>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</si>
  <si>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</si>
  <si>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</si>
  <si>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</si>
  <si>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</si>
  <si>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</si>
  <si>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</si>
  <si>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</si>
  <si>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</si>
  <si>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</si>
  <si>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</si>
  <si>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</si>
  <si>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</si>
  <si>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</si>
  <si>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</si>
  <si>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</si>
  <si>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</si>
  <si>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</si>
  <si>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</si>
  <si>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</si>
  <si>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</si>
  <si>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</si>
  <si>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</si>
  <si>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</si>
  <si>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</si>
  <si>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</si>
  <si>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</si>
  <si>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</si>
  <si>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</si>
  <si>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</si>
  <si>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</si>
  <si>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</si>
  <si>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</si>
  <si>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</si>
  <si>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</si>
  <si>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</si>
  <si>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</si>
  <si>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</si>
  <si>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</si>
  <si>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</si>
  <si>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</si>
  <si>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</si>
  <si>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</si>
  <si>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</si>
  <si>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</si>
  <si>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</si>
  <si>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</si>
  <si>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</si>
  <si>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</si>
  <si>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</si>
  <si>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</si>
  <si>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</si>
  <si>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</si>
  <si>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</si>
  <si>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</si>
  <si>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</si>
  <si>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</si>
  <si>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</si>
  <si>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</si>
  <si>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</si>
  <si>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</si>
  <si>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</si>
  <si>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</si>
  <si>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</si>
  <si>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</si>
  <si>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</si>
  <si>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</si>
  <si>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</si>
  <si>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</si>
  <si>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</si>
  <si>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</si>
  <si>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</si>
  <si>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</si>
  <si>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</si>
  <si>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</si>
  <si>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</si>
  <si>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</si>
  <si>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</si>
  <si>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</si>
  <si>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</si>
  <si>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</si>
  <si>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</si>
  <si>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</si>
  <si>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</si>
  <si>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</si>
  <si>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</si>
  <si>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</si>
  <si>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</si>
  <si>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</si>
  <si>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</si>
  <si>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</si>
  <si>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</si>
  <si>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</si>
  <si>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</si>
  <si>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</si>
  <si>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</si>
  <si>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</si>
  <si>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</si>
  <si>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</si>
  <si>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</si>
  <si>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</si>
  <si>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</si>
  <si>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</si>
  <si>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</si>
  <si>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</si>
  <si>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</si>
  <si>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</si>
  <si>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</si>
  <si>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</si>
  <si>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</si>
  <si>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</si>
  <si>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</si>
  <si>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</si>
  <si>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</si>
  <si>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</si>
  <si>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</si>
  <si>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</si>
  <si>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</si>
  <si>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</si>
  <si>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</si>
  <si>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</si>
  <si>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</si>
  <si>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</si>
  <si>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</si>
  <si>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</si>
  <si>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</si>
  <si>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</si>
  <si>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</si>
  <si>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</si>
  <si>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</si>
  <si>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</si>
  <si>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</si>
  <si>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</si>
  <si>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</si>
  <si>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</si>
  <si>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</si>
  <si>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</si>
  <si>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</si>
  <si>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</si>
  <si>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</si>
  <si>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</si>
  <si>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</si>
  <si>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</si>
  <si>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</si>
  <si>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</si>
  <si>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</si>
  <si>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</si>
  <si>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</si>
  <si>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</si>
  <si>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</si>
  <si>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</si>
  <si>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</si>
  <si>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</si>
  <si>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</si>
  <si>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</si>
  <si>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</si>
  <si>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</si>
  <si>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</si>
  <si>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</si>
  <si>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</si>
  <si>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</si>
  <si>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</si>
  <si>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</si>
  <si>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</si>
  <si>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</si>
  <si>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</si>
  <si>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</si>
  <si>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</si>
  <si>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</si>
  <si>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</si>
  <si>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</si>
  <si>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</si>
  <si>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</si>
  <si>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</si>
  <si>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</si>
  <si>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</si>
  <si>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</si>
  <si>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</si>
  <si>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</si>
  <si>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</si>
  <si>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</si>
  <si>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</si>
  <si>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</si>
  <si>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</si>
  <si>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</si>
  <si>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</si>
  <si>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</si>
  <si>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</si>
  <si>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</si>
  <si>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</si>
  <si>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</si>
  <si>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</si>
  <si>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</si>
  <si>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</si>
  <si>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</si>
  <si>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</si>
  <si>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</si>
  <si>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</si>
  <si>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</si>
  <si>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</si>
  <si>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</si>
  <si>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</si>
  <si>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</si>
  <si>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</si>
  <si>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</si>
  <si>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</si>
  <si>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</si>
  <si>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</si>
  <si>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</si>
  <si>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</si>
  <si>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</si>
  <si>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</si>
  <si>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</si>
  <si>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</si>
  <si>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</si>
  <si>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</si>
  <si>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</si>
  <si>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</si>
  <si>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</si>
  <si>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</si>
  <si>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</si>
  <si>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</si>
  <si>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</si>
  <si>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</si>
  <si>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</si>
  <si>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</si>
  <si>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</si>
  <si>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</si>
  <si>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</si>
  <si>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</si>
  <si>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</si>
  <si>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</si>
  <si>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</si>
  <si>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</si>
  <si>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</si>
  <si>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</si>
  <si>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</si>
  <si>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</si>
  <si>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</si>
  <si>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</si>
  <si>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</si>
  <si>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</si>
  <si>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</si>
  <si>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</si>
  <si>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</si>
  <si>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</si>
  <si>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</si>
  <si>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</si>
  <si>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</si>
  <si>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</si>
  <si>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</si>
  <si>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</si>
  <si>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</si>
  <si>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</si>
  <si>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</si>
  <si>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</si>
  <si>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</si>
  <si>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</si>
  <si>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</si>
  <si>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</si>
  <si>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</si>
  <si>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</si>
  <si>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</si>
  <si>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</si>
  <si>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</si>
  <si>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</si>
  <si>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</si>
  <si>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</si>
  <si>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</si>
  <si>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</si>
  <si>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</si>
  <si>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</si>
  <si>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</si>
  <si>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</si>
  <si>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</si>
  <si>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</si>
  <si>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</si>
  <si>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</si>
  <si>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</si>
  <si>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</si>
  <si>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</si>
  <si>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</si>
  <si>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</si>
  <si>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</si>
  <si>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</si>
  <si>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</si>
  <si>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</si>
  <si>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</si>
  <si>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</si>
  <si>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</si>
  <si>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</si>
  <si>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</si>
  <si>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</si>
  <si>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</si>
  <si>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</si>
  <si>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</si>
  <si>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</si>
  <si>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</si>
  <si>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</si>
  <si>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</si>
  <si>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</si>
  <si>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</si>
  <si>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</si>
  <si>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</si>
  <si>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</si>
  <si>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</si>
  <si>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</si>
  <si>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</si>
  <si>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</si>
  <si>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</si>
  <si>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</si>
  <si>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</si>
  <si>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</si>
  <si>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</si>
  <si>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</si>
  <si>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</si>
  <si>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</si>
  <si>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</si>
  <si>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</si>
  <si>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</si>
  <si>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</si>
  <si>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</si>
  <si>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</si>
  <si>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</si>
  <si>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</si>
  <si>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</si>
  <si>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</si>
  <si>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</si>
  <si>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</si>
  <si>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</si>
  <si>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</si>
  <si>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</si>
  <si>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</si>
  <si>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</si>
  <si>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</si>
  <si>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</si>
  <si>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</si>
  <si>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</si>
  <si>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</si>
  <si>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</si>
  <si>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</si>
  <si>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</si>
  <si>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</si>
  <si>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</si>
  <si>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</si>
  <si>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</si>
  <si>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</si>
  <si>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</si>
  <si>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</si>
  <si>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</si>
  <si>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</si>
  <si>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</si>
  <si>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</si>
  <si>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</si>
  <si>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</si>
  <si>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</si>
  <si>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</si>
  <si>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</si>
  <si>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</si>
  <si>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</si>
  <si>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</si>
  <si>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</si>
  <si>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</si>
  <si>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</si>
  <si>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</si>
  <si>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</si>
  <si>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</si>
  <si>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</si>
  <si>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</si>
  <si>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</si>
  <si>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</si>
  <si>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</si>
  <si>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</si>
  <si>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</si>
  <si>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</si>
  <si>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</si>
  <si>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</si>
  <si>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</si>
  <si>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</si>
  <si>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</si>
  <si>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</si>
  <si>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</si>
  <si>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</si>
  <si>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</si>
  <si>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</si>
  <si>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</si>
  <si>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</si>
  <si>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</si>
  <si>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</si>
  <si>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</si>
  <si>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</si>
  <si>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</si>
  <si>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</si>
  <si>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</si>
  <si>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</si>
  <si>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</si>
  <si>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</si>
  <si>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</si>
  <si>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</si>
  <si>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</si>
  <si>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</si>
  <si>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</si>
  <si>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</si>
  <si>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</si>
  <si>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</si>
  <si>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</si>
  <si>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</si>
  <si>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</si>
  <si>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</si>
  <si>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</si>
  <si>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</si>
  <si>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</si>
  <si>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</si>
  <si>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</si>
  <si>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</si>
  <si>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</si>
  <si>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</si>
  <si>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</si>
  <si>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</si>
  <si>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</si>
  <si>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</si>
  <si>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</si>
  <si>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</si>
  <si>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</si>
  <si>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</si>
  <si>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</si>
  <si>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</si>
  <si>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</si>
  <si>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</si>
  <si>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</si>
  <si>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</si>
  <si>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</si>
  <si>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</si>
  <si>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</si>
  <si>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</si>
  <si>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</si>
  <si>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</si>
  <si>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</si>
  <si>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</si>
  <si>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</si>
  <si>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</si>
  <si>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</si>
  <si>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</si>
  <si>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</si>
  <si>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</si>
  <si>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</si>
  <si>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</si>
  <si>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</si>
  <si>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</si>
  <si>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</si>
  <si>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</si>
  <si>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</si>
  <si>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</si>
  <si>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</si>
  <si>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</si>
  <si>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</si>
  <si>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</si>
  <si>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</si>
  <si>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</si>
  <si>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</si>
  <si>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</si>
  <si>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</si>
  <si>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</si>
  <si>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</si>
  <si>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</si>
  <si>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</si>
  <si>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</si>
  <si>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</si>
  <si>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</si>
  <si>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</si>
  <si>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</si>
  <si>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</si>
  <si>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</si>
  <si>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</si>
  <si>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</si>
  <si>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</si>
  <si>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</si>
  <si>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</si>
  <si>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</si>
  <si>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</si>
  <si>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</si>
  <si>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</si>
  <si>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</si>
  <si>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</si>
  <si>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</si>
  <si>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</si>
  <si>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</si>
  <si>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</si>
  <si>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</si>
  <si>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</si>
  <si>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</si>
  <si>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</si>
  <si>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</si>
  <si>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</si>
  <si>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</si>
  <si>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</si>
  <si>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</si>
  <si>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</si>
  <si>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</si>
  <si>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</si>
  <si>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</si>
  <si>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</si>
  <si>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</si>
  <si>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</si>
  <si>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</si>
  <si>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</si>
  <si>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</si>
  <si>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</si>
  <si>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</si>
  <si>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</si>
  <si>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</si>
  <si>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</si>
  <si>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</si>
  <si>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</si>
  <si>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</si>
  <si>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</si>
  <si>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</si>
  <si>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</si>
  <si>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</si>
  <si>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</si>
  <si>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</si>
  <si>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</si>
  <si>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</si>
  <si>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</si>
  <si>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</si>
  <si>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</si>
  <si>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</si>
  <si>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</si>
  <si>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</si>
  <si>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</si>
  <si>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</si>
  <si>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</si>
  <si>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</si>
  <si>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</si>
  <si>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</si>
  <si>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</si>
  <si>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</si>
  <si>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</si>
  <si>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</si>
  <si>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</si>
  <si>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</si>
  <si>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</si>
  <si>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</si>
  <si>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</si>
  <si>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</si>
  <si>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</si>
  <si>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</si>
  <si>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</si>
  <si>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</si>
  <si>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</si>
  <si>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</si>
  <si>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</si>
  <si>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</si>
  <si>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</si>
  <si>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</si>
  <si>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</si>
  <si>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</si>
  <si>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</si>
  <si>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</si>
  <si>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</si>
  <si>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</si>
  <si>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</si>
  <si>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</si>
  <si>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</si>
  <si>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</si>
  <si>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</si>
  <si>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</si>
  <si>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</si>
  <si>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</si>
  <si>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</si>
  <si>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</si>
  <si>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</si>
  <si>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</si>
  <si>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</si>
  <si>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</si>
  <si>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</si>
  <si>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</si>
  <si>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</si>
  <si>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</si>
  <si>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</si>
  <si>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</si>
  <si>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</si>
  <si>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</si>
  <si>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</si>
  <si>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</si>
  <si>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</si>
  <si>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</si>
  <si>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</si>
  <si>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</si>
  <si>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</si>
  <si>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</si>
  <si>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</si>
  <si>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</si>
  <si>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</si>
  <si>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</si>
  <si>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</si>
  <si>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</si>
  <si>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</si>
  <si>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</si>
  <si>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</si>
  <si>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</si>
  <si>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</si>
  <si>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</si>
  <si>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</si>
  <si>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</si>
  <si>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</si>
  <si>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</si>
  <si>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</si>
  <si>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</si>
  <si>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</si>
  <si>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</si>
  <si>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</si>
  <si>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</si>
  <si>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</si>
  <si>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</si>
  <si>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</si>
  <si>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</si>
  <si>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</si>
  <si>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</si>
  <si>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</si>
  <si>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</si>
  <si>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</si>
  <si>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</si>
  <si>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</si>
  <si>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</si>
  <si>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</si>
  <si>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</si>
  <si>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</si>
  <si>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</si>
  <si>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</si>
  <si>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</si>
  <si>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</si>
  <si>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</si>
  <si>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</si>
  <si>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</si>
  <si>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</si>
  <si>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</si>
  <si>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</si>
  <si>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</si>
  <si>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</si>
  <si>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</si>
  <si>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</si>
  <si>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</si>
  <si>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</si>
  <si>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</si>
  <si>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</si>
  <si>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</si>
  <si>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</si>
  <si>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</si>
  <si>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</si>
  <si>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</si>
  <si>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</si>
  <si>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</si>
  <si>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</si>
  <si>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</si>
  <si>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</si>
  <si>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</si>
  <si>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</si>
  <si>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</si>
  <si>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</si>
  <si>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</si>
  <si>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</si>
  <si>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</si>
  <si>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</si>
  <si>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</si>
  <si>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</si>
  <si>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</si>
  <si>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</si>
  <si>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</si>
  <si>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</si>
  <si>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</si>
  <si>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</si>
  <si>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</si>
  <si>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</si>
  <si>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</si>
  <si>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</si>
  <si>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</si>
  <si>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</si>
  <si>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</si>
  <si>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</si>
  <si>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</si>
  <si>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</si>
  <si>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</si>
  <si>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</si>
  <si>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</si>
  <si>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</si>
  <si>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</si>
  <si>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</si>
  <si>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</si>
  <si>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</si>
  <si>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</si>
  <si>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</si>
  <si>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</si>
  <si>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</si>
  <si>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</si>
  <si>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</si>
  <si>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</si>
  <si>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</si>
  <si>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</si>
  <si>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</si>
  <si>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</si>
  <si>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</si>
  <si>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</si>
  <si>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</si>
  <si>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</si>
  <si>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</si>
  <si>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</si>
  <si>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</si>
  <si>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</si>
  <si>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</si>
  <si>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</si>
  <si>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</si>
  <si>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</si>
  <si>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</si>
  <si>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</si>
  <si>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</si>
  <si>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</si>
  <si>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</si>
  <si>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</si>
  <si>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</si>
  <si>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</si>
  <si>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</si>
  <si>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</si>
  <si>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</si>
  <si>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</si>
  <si>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</si>
  <si>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</si>
  <si>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</si>
  <si>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</si>
  <si>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</si>
  <si>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</si>
  <si>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</si>
  <si>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</si>
  <si>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</si>
  <si>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</si>
  <si>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</si>
  <si>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</si>
  <si>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</si>
  <si>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</si>
  <si>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</si>
  <si>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</si>
  <si>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</si>
  <si>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</si>
  <si>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</si>
  <si>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</si>
  <si>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</si>
  <si>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</si>
  <si>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</si>
  <si>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</si>
  <si>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</si>
  <si>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</si>
  <si>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</si>
  <si>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</si>
  <si>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</si>
  <si>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</si>
  <si>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</si>
  <si>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</si>
  <si>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</si>
  <si>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</si>
  <si>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</si>
  <si>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</si>
  <si>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</si>
  <si>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</si>
  <si>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</si>
  <si>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</si>
  <si>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</si>
  <si>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</si>
  <si>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</si>
  <si>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</si>
  <si>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</si>
  <si>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</si>
  <si>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</si>
  <si>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</si>
  <si>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</si>
  <si>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</si>
  <si>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</si>
  <si>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</si>
  <si>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</si>
  <si>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</si>
  <si>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</si>
  <si>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</si>
  <si>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</si>
  <si>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</si>
  <si>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</si>
  <si>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</si>
  <si>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</si>
  <si>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</si>
  <si>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</si>
  <si>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</si>
  <si>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</si>
  <si>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</si>
  <si>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</si>
  <si>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</si>
  <si>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</si>
  <si>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</si>
  <si>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</si>
  <si>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</si>
  <si>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</si>
  <si>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</si>
  <si>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</si>
  <si>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</si>
  <si>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</si>
  <si>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</si>
  <si>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</si>
  <si>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</si>
  <si>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</si>
  <si>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</si>
  <si>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</si>
  <si>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</si>
  <si>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</si>
  <si>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</si>
  <si>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</si>
  <si>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</si>
  <si>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</si>
  <si>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</si>
  <si>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</si>
  <si>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</si>
  <si>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</si>
  <si>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</si>
  <si>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</si>
  <si>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</si>
  <si>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</si>
  <si>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</si>
  <si>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</si>
  <si>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</si>
  <si>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</si>
  <si>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</si>
  <si>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</si>
  <si>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</si>
  <si>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</si>
  <si>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</si>
  <si>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</si>
  <si>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</si>
  <si>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</si>
  <si>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</si>
  <si>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</si>
  <si>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</si>
  <si>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</si>
  <si>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</si>
  <si>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</si>
  <si>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</si>
  <si>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</si>
  <si>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</si>
  <si>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</si>
  <si>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</si>
  <si>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</si>
  <si>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</si>
  <si>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</si>
  <si>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</si>
  <si>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</si>
  <si>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</si>
  <si>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</si>
  <si>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</si>
  <si>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</si>
  <si>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</si>
  <si>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</si>
  <si>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</si>
  <si>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</si>
  <si>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</si>
  <si>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</si>
  <si>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</si>
  <si>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</si>
  <si>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</si>
  <si>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</si>
  <si>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</si>
  <si>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</si>
  <si>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</si>
  <si>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</si>
  <si>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</si>
  <si>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</si>
  <si>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</si>
  <si>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</si>
  <si>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</si>
  <si>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</si>
  <si>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</si>
  <si>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</si>
  <si>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</si>
  <si>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</si>
  <si>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</si>
  <si>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</si>
  <si>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</si>
  <si>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</si>
  <si>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</si>
  <si>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</si>
  <si>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</si>
  <si>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</si>
  <si>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</si>
  <si>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</si>
  <si>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</si>
  <si>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</si>
  <si>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</si>
  <si>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</si>
  <si>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</si>
  <si>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</si>
  <si>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</si>
  <si>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</si>
  <si>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</si>
  <si>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</si>
  <si>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</si>
  <si>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</si>
  <si>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</si>
  <si>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</si>
  <si>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</si>
  <si>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</si>
  <si>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</si>
  <si>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</si>
  <si>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</si>
  <si>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</si>
  <si>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</si>
  <si>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</si>
  <si>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</si>
  <si>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</si>
  <si>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</si>
  <si>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</si>
  <si>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</si>
  <si>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</si>
  <si>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</si>
  <si>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</si>
  <si>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</si>
  <si>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</si>
  <si>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</si>
  <si>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</si>
  <si>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</si>
  <si>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</si>
  <si>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</si>
  <si>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</si>
  <si>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</si>
  <si>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</si>
  <si>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</si>
  <si>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</si>
  <si>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</si>
  <si>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</si>
  <si>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</si>
  <si>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</si>
  <si>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</si>
  <si>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</si>
  <si>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</si>
  <si>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</si>
  <si>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</si>
  <si>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</si>
  <si>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</si>
  <si>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</si>
  <si>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</si>
  <si>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</si>
  <si>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</si>
  <si>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</si>
  <si>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</si>
  <si>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</si>
  <si>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</si>
  <si>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</si>
  <si>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</si>
  <si>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</si>
  <si>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</si>
  <si>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</si>
  <si>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</si>
  <si>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</si>
  <si>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</si>
  <si>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</si>
  <si>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</si>
  <si>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</si>
  <si>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</si>
  <si>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</si>
  <si>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</si>
  <si>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</si>
  <si>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</si>
  <si>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</si>
  <si>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</si>
  <si>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</si>
  <si>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</si>
  <si>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</si>
  <si>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</si>
  <si>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</si>
  <si>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</si>
  <si>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</si>
  <si>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</si>
  <si>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</si>
  <si>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</si>
  <si>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</si>
  <si>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</si>
  <si>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</si>
  <si>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</si>
  <si>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</si>
  <si>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</si>
  <si>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</si>
  <si>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</si>
  <si>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</si>
  <si>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</si>
  <si>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</si>
  <si>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</si>
  <si>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</si>
  <si>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</si>
  <si>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</si>
  <si>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</si>
  <si>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</si>
  <si>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</si>
  <si>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</si>
  <si>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</si>
  <si>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</si>
  <si>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</si>
  <si>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</si>
  <si>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</si>
  <si>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</si>
  <si>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</si>
  <si>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</si>
  <si>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</si>
  <si>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</si>
  <si>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</si>
  <si>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</si>
  <si>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</si>
  <si>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</si>
  <si>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</si>
  <si>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</si>
  <si>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</si>
  <si>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</si>
  <si>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</si>
  <si>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</si>
  <si>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</si>
  <si>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</si>
  <si>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</si>
  <si>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</si>
  <si>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</si>
  <si>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</si>
  <si>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</si>
  <si>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</si>
  <si>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</si>
  <si>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</si>
  <si>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</si>
  <si>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</si>
  <si>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</si>
  <si>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</si>
  <si>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</si>
  <si>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</si>
  <si>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</si>
  <si>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</si>
  <si>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</si>
  <si>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</si>
  <si>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</si>
  <si>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</si>
  <si>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</si>
  <si>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</si>
  <si>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</si>
  <si>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</si>
  <si>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</si>
  <si>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</si>
  <si>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</si>
  <si>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</si>
  <si>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</si>
  <si>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</si>
  <si>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</si>
  <si>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</si>
  <si>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</si>
  <si>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</si>
  <si>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</si>
  <si>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</si>
  <si>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</si>
  <si>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</si>
  <si>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</si>
  <si>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</si>
  <si>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</si>
  <si>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</si>
  <si>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</si>
  <si>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</si>
  <si>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</si>
  <si>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</si>
  <si>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</si>
  <si>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</si>
  <si>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</si>
  <si>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</si>
  <si>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</si>
  <si>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</si>
  <si>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</si>
  <si>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</si>
  <si>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</si>
  <si>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</si>
  <si>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</si>
  <si>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</si>
  <si>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</si>
  <si>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</si>
  <si>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</si>
  <si>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</si>
  <si>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</si>
  <si>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</si>
  <si>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</si>
  <si>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</si>
  <si>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</si>
  <si>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</si>
  <si>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</si>
  <si>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</si>
  <si>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</si>
  <si>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</si>
  <si>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</si>
  <si>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</si>
  <si>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</si>
  <si>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</si>
  <si>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</si>
  <si>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</si>
  <si>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</si>
  <si>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</si>
  <si>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</si>
  <si>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</si>
  <si>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</si>
  <si>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</si>
  <si>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</si>
  <si>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</si>
  <si>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</si>
  <si>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</si>
  <si>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</si>
  <si>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</si>
  <si>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</si>
  <si>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</si>
  <si>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</si>
  <si>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</si>
  <si>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</si>
  <si>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</si>
  <si>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</si>
  <si>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</si>
  <si>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</si>
  <si>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</si>
  <si>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</si>
  <si>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</si>
  <si>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</si>
  <si>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</si>
  <si>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</si>
  <si>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</si>
  <si>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</si>
  <si>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</si>
  <si>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</si>
  <si>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</si>
  <si>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</si>
  <si>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</si>
  <si>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</si>
  <si>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</si>
  <si>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</si>
  <si>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</si>
  <si>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</si>
  <si>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</si>
  <si>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</si>
  <si>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</si>
  <si>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</si>
  <si>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</si>
  <si>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</si>
  <si>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</si>
  <si>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</si>
  <si>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</si>
  <si>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</si>
  <si>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</si>
  <si>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</si>
  <si>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</si>
  <si>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</si>
  <si>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</si>
  <si>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</si>
  <si>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</si>
  <si>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</si>
  <si>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</si>
  <si>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</si>
  <si>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</si>
  <si>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</si>
  <si>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</si>
  <si>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</si>
  <si>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</si>
  <si>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</si>
  <si>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</si>
  <si>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</si>
  <si>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</si>
  <si>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</si>
  <si>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</si>
  <si>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</si>
  <si>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</si>
  <si>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</si>
  <si>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</si>
  <si>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</si>
  <si>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</si>
  <si>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</si>
  <si>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</si>
  <si>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</si>
  <si>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</si>
  <si>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</si>
  <si>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</si>
  <si>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</si>
  <si>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</si>
  <si>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</si>
  <si>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</si>
  <si>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</si>
  <si>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</si>
  <si>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</si>
  <si>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</si>
  <si>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</si>
  <si>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</si>
  <si>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</si>
  <si>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</si>
  <si>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</si>
  <si>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</si>
  <si>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</si>
  <si>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</si>
  <si>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</si>
  <si>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</si>
  <si>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</si>
  <si>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</si>
  <si>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</si>
  <si>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</si>
  <si>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</si>
  <si>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</si>
  <si>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</si>
  <si>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</si>
  <si>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</si>
  <si>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</si>
  <si>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</si>
  <si>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</si>
  <si>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</si>
  <si>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</si>
  <si>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</si>
  <si>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</si>
  <si>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</si>
  <si>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</si>
  <si>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</si>
  <si>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</si>
  <si>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</si>
  <si>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</si>
  <si>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</si>
  <si>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</si>
  <si>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</si>
  <si>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</si>
  <si>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</si>
  <si>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</si>
  <si>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</si>
  <si>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</si>
  <si>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</si>
  <si>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</si>
  <si>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</si>
  <si>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</si>
  <si>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</si>
  <si>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</si>
  <si>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</si>
  <si>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</si>
  <si>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</si>
  <si>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</si>
  <si>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</si>
  <si>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</si>
  <si>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</si>
  <si>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</si>
  <si>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</si>
  <si>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</si>
  <si>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</si>
  <si>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</si>
  <si>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</si>
  <si>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</si>
  <si>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</si>
  <si>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</si>
  <si>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</si>
  <si>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</si>
  <si>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</si>
  <si>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</si>
  <si>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</si>
  <si>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</si>
  <si>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</si>
  <si>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</si>
  <si>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</si>
  <si>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</si>
  <si>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</si>
  <si>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</si>
  <si>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</si>
  <si>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</si>
  <si>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</si>
  <si>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</si>
  <si>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</si>
  <si>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</si>
  <si>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</si>
  <si>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</si>
  <si>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</si>
  <si>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</si>
  <si>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</si>
  <si>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</si>
  <si>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</si>
  <si>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</si>
  <si>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</si>
  <si>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</si>
  <si>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</si>
  <si>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</si>
  <si>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</si>
  <si>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</si>
  <si>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</si>
  <si>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</si>
  <si>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</si>
  <si>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</si>
  <si>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</si>
  <si>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</si>
  <si>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</si>
  <si>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</si>
  <si>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</si>
  <si>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</si>
  <si>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</si>
  <si>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</si>
  <si>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</si>
  <si>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</si>
  <si>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</si>
  <si>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</si>
  <si>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</si>
  <si>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</si>
  <si>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</si>
  <si>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</si>
  <si>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</si>
  <si>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</si>
  <si>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</si>
  <si>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</si>
  <si>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</si>
  <si>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</si>
  <si>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</si>
  <si>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</si>
  <si>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</si>
  <si>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</si>
  <si>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</si>
  <si>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</si>
  <si>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</si>
  <si>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</si>
  <si>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</si>
  <si>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</si>
  <si>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</si>
  <si>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</si>
  <si>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</si>
  <si>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</si>
  <si>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</si>
  <si>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</si>
  <si>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</si>
  <si>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</si>
  <si>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</si>
  <si>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</si>
  <si>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</si>
  <si>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</si>
  <si>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</si>
  <si>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</si>
  <si>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</si>
  <si>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</si>
  <si>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</si>
  <si>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</si>
  <si>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</si>
  <si>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</si>
  <si>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</si>
  <si>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</si>
  <si>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</si>
  <si>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</si>
  <si>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</si>
  <si>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</si>
  <si>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</si>
  <si>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</si>
  <si>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</si>
  <si>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</si>
  <si>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</si>
  <si>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</si>
  <si>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</si>
  <si>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</si>
  <si>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</si>
  <si>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</si>
  <si>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</si>
  <si>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</si>
  <si>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</si>
  <si>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</si>
  <si>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</si>
  <si>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</si>
  <si>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</si>
  <si>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</si>
  <si>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</si>
  <si>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</si>
  <si>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</si>
  <si>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</si>
  <si>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</si>
  <si>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</si>
  <si>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</si>
  <si>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</si>
  <si>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</si>
  <si>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</si>
  <si>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</si>
  <si>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</si>
  <si>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</si>
  <si>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</si>
  <si>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</si>
  <si>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</si>
  <si>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</si>
  <si>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</si>
  <si>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</si>
  <si>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</si>
  <si>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</si>
  <si>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</si>
  <si>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</si>
  <si>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</si>
  <si>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</si>
  <si>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</si>
  <si>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</si>
  <si>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</si>
  <si>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</si>
  <si>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</si>
  <si>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</si>
  <si>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</si>
  <si>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</si>
  <si>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</si>
  <si>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</si>
  <si>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</si>
  <si>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</si>
  <si>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</si>
  <si>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</si>
  <si>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</si>
  <si>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</si>
  <si>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</si>
  <si>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</si>
  <si>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</si>
  <si>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</si>
  <si>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</si>
  <si>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</si>
  <si>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</si>
  <si>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</si>
  <si>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</si>
  <si>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</si>
  <si>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</si>
  <si>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</si>
  <si>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</si>
  <si>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</si>
  <si>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</si>
  <si>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</si>
  <si>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</si>
  <si>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</si>
  <si>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</si>
  <si>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</si>
  <si>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</si>
  <si>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</si>
  <si>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</si>
  <si>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</si>
  <si>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</si>
  <si>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</si>
  <si>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</si>
  <si>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</si>
  <si>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</si>
  <si>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</si>
  <si>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</si>
  <si>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</si>
  <si>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</si>
  <si>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</si>
  <si>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</si>
  <si>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</si>
  <si>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</si>
  <si>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</si>
  <si>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</si>
  <si>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</si>
  <si>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</si>
  <si>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</si>
  <si>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</si>
  <si>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</si>
  <si>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</si>
  <si>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</si>
  <si>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</si>
  <si>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</si>
  <si>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</si>
  <si>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</si>
  <si>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</si>
  <si>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</si>
  <si>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</si>
  <si>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</si>
  <si>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</si>
  <si>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</si>
  <si>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</si>
  <si>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</si>
  <si>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</si>
  <si>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</si>
  <si>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</si>
  <si>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</si>
  <si>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</si>
  <si>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</si>
  <si>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</si>
  <si>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</si>
  <si>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</si>
  <si>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</si>
  <si>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</si>
  <si>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</si>
  <si>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</si>
  <si>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</si>
  <si>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</si>
  <si>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</si>
  <si>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</si>
  <si>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</si>
  <si>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</si>
  <si>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</si>
  <si>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</si>
  <si>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</si>
  <si>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</si>
  <si>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</si>
  <si>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</si>
  <si>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</si>
  <si>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</si>
  <si>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</si>
  <si>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</si>
  <si>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</si>
  <si>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</si>
  <si>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</si>
  <si>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</si>
  <si>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</si>
  <si>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</si>
  <si>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</si>
  <si>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</si>
  <si>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</si>
  <si>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</si>
  <si>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</si>
  <si>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</si>
  <si>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</si>
  <si>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</si>
  <si>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</si>
  <si>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</si>
  <si>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</si>
  <si>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</si>
  <si>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</si>
  <si>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</si>
  <si>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</si>
  <si>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</si>
  <si>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</si>
  <si>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</si>
  <si>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</si>
  <si>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</si>
  <si>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</si>
  <si>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</si>
  <si>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</si>
  <si>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</si>
  <si>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</si>
  <si>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</si>
  <si>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</si>
  <si>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</si>
  <si>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</si>
  <si>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</si>
  <si>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</si>
  <si>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</si>
  <si>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</si>
  <si>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</si>
  <si>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</si>
  <si>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</si>
  <si>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</si>
  <si>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</si>
  <si>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</si>
  <si>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</si>
  <si>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</si>
  <si>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</si>
  <si>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</si>
  <si>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</si>
  <si>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</si>
  <si>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</si>
  <si>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</si>
  <si>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</si>
  <si>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</si>
  <si>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</si>
  <si>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</si>
  <si>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</si>
  <si>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</si>
  <si>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</si>
  <si>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</si>
  <si>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</si>
  <si>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</si>
  <si>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</si>
  <si>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</si>
  <si>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</si>
  <si>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</si>
  <si>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</si>
  <si>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</si>
  <si>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</si>
  <si>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</si>
  <si>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</si>
  <si>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</si>
  <si>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</si>
  <si>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</si>
  <si>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</si>
  <si>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</si>
  <si>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</si>
  <si>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</si>
  <si>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</si>
  <si>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</si>
  <si>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</si>
  <si>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</si>
  <si>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</si>
  <si>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</si>
  <si>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</si>
  <si>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</si>
  <si>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</si>
  <si>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</si>
  <si>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</si>
  <si>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</si>
  <si>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</si>
  <si>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</si>
  <si>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</si>
  <si>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</si>
  <si>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</si>
  <si>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</si>
  <si>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</si>
  <si>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</si>
  <si>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</si>
  <si>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</si>
  <si>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</si>
  <si>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</si>
  <si>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</si>
  <si>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</si>
  <si>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</si>
  <si>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</si>
  <si>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</si>
  <si>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</si>
  <si>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</si>
  <si>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</si>
  <si>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</si>
  <si>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</si>
  <si>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</si>
  <si>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</si>
  <si>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</si>
  <si>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</si>
  <si>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</si>
  <si>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</si>
  <si>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</si>
  <si>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</si>
  <si>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</si>
  <si>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</si>
  <si>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</si>
  <si>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</si>
  <si>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</si>
  <si>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</si>
  <si>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</si>
  <si>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</si>
  <si>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</si>
  <si>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</si>
  <si>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</si>
  <si>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</si>
  <si>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</si>
  <si>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</si>
  <si>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</si>
  <si>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</si>
  <si>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</si>
  <si>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</si>
  <si>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</si>
  <si>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</si>
  <si>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</si>
  <si>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</si>
  <si>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</si>
  <si>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</si>
  <si>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</si>
  <si>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</si>
  <si>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</si>
  <si>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</si>
  <si>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</si>
  <si>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</si>
  <si>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</si>
  <si>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</si>
  <si>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</si>
  <si>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</si>
  <si>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</si>
  <si>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</si>
  <si>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</si>
  <si>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</si>
  <si>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</si>
  <si>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</si>
  <si>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</si>
  <si>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</si>
  <si>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</si>
  <si>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</si>
  <si>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</si>
  <si>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</si>
  <si>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</si>
  <si>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</si>
  <si>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</si>
  <si>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</si>
  <si>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</si>
  <si>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</si>
  <si>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</si>
  <si>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</si>
  <si>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</si>
  <si>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</si>
  <si>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</si>
  <si>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</si>
  <si>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</si>
  <si>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</si>
  <si>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</si>
  <si>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</si>
  <si>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</si>
  <si>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</si>
  <si>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</si>
  <si>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</si>
  <si>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</si>
  <si>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</si>
  <si>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</si>
  <si>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</si>
  <si>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</si>
  <si>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</si>
  <si>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</si>
  <si>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</si>
  <si>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</si>
  <si>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</si>
  <si>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</si>
  <si>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</si>
  <si>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</si>
  <si>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</si>
  <si>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</si>
  <si>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</si>
  <si>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</si>
  <si>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</si>
  <si>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</si>
  <si>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</si>
  <si>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</si>
  <si>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</si>
  <si>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</si>
  <si>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</si>
  <si>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</si>
  <si>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</si>
  <si>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</si>
  <si>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</si>
  <si>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</si>
  <si>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</si>
  <si>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</si>
  <si>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</si>
  <si>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</si>
  <si>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</si>
  <si>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</si>
  <si>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</si>
  <si>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</si>
  <si>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</si>
  <si>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</si>
  <si>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</si>
  <si>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</si>
  <si>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</si>
  <si>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</si>
  <si>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</si>
  <si>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</si>
  <si>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</si>
  <si>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</si>
  <si>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</si>
  <si>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</si>
  <si>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</si>
  <si>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</si>
  <si>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</si>
  <si>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</si>
  <si>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</si>
  <si>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</si>
  <si>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</si>
  <si>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</si>
  <si>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</si>
  <si>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</si>
  <si>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</si>
  <si>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</si>
  <si>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</si>
  <si>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</si>
  <si>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</si>
  <si>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</si>
  <si>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</si>
  <si>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</si>
  <si>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</si>
  <si>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</si>
  <si>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</si>
  <si>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</si>
  <si>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</si>
  <si>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</si>
  <si>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</si>
  <si>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</si>
  <si>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</si>
  <si>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</si>
  <si>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</si>
  <si>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</si>
  <si>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</si>
  <si>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</si>
  <si>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</si>
  <si>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</si>
  <si>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</si>
  <si>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</si>
  <si>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</si>
  <si>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</si>
  <si>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</si>
  <si>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</si>
  <si>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</si>
  <si>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</si>
  <si>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</si>
  <si>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</si>
  <si>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</si>
  <si>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</si>
  <si>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</si>
  <si>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</si>
  <si>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</si>
  <si>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</si>
  <si>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</si>
  <si>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</si>
  <si>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</si>
  <si>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</si>
  <si>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</si>
  <si>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</si>
  <si>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</si>
  <si>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</si>
  <si>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</si>
  <si>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</si>
  <si>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</si>
  <si>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</si>
  <si>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</si>
  <si>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</si>
  <si>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</si>
  <si>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</si>
  <si>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</si>
  <si>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</si>
  <si>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</si>
  <si>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</si>
  <si>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</si>
  <si>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</si>
  <si>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</si>
  <si>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</si>
  <si>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</si>
  <si>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</si>
  <si>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</si>
  <si>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</si>
  <si>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</si>
  <si>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</si>
  <si>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</si>
  <si>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</si>
  <si>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</si>
  <si>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</si>
  <si>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</si>
  <si>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</si>
  <si>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</si>
  <si>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</si>
  <si>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</si>
  <si>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</si>
  <si>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</si>
  <si>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</si>
  <si>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</si>
  <si>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</si>
  <si>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</si>
  <si>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</si>
  <si>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</si>
  <si>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</si>
  <si>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</si>
  <si>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</si>
  <si>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</si>
  <si>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</si>
  <si>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</si>
  <si>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</si>
  <si>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</si>
  <si>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</si>
  <si>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</si>
  <si>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</si>
  <si>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</si>
  <si>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</si>
  <si>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</si>
  <si>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</si>
  <si>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</si>
  <si>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</si>
  <si>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</si>
  <si>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</si>
  <si>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</si>
  <si>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</si>
  <si>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</si>
  <si>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</si>
  <si>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</si>
  <si>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</si>
  <si>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</si>
  <si>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</si>
  <si>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</si>
  <si>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</si>
  <si>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</si>
  <si>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</si>
  <si>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</si>
  <si>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</si>
  <si>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</si>
  <si>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</si>
  <si>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</si>
  <si>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</si>
  <si>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</si>
  <si>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</si>
  <si>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</si>
  <si>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</si>
  <si>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</si>
  <si>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</si>
  <si>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</si>
  <si>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</si>
  <si>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</si>
  <si>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</si>
  <si>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</si>
  <si>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</si>
  <si>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</si>
  <si>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</si>
  <si>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</si>
  <si>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</si>
  <si>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</si>
  <si>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</si>
  <si>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</si>
  <si>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</si>
  <si>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</si>
  <si>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</si>
  <si>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</si>
  <si>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</si>
  <si>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</si>
  <si>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</si>
  <si>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</si>
  <si>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</si>
  <si>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</si>
  <si>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</si>
  <si>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</si>
  <si>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</si>
  <si>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</si>
  <si>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</si>
  <si>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</si>
  <si>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</si>
  <si>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</si>
  <si>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</si>
  <si>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</si>
  <si>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</si>
  <si>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</si>
  <si>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</si>
  <si>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</si>
  <si>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</si>
  <si>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</si>
  <si>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</si>
  <si>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</si>
  <si>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</si>
  <si>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</si>
  <si>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</si>
  <si>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</si>
  <si>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</si>
  <si>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</si>
  <si>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</si>
  <si>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</si>
  <si>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</si>
  <si>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</si>
  <si>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</si>
  <si>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</si>
  <si>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</si>
  <si>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</si>
  <si>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</si>
  <si>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</si>
  <si>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</si>
  <si>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</si>
  <si>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</si>
  <si>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</si>
  <si>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</si>
  <si>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</si>
  <si>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</si>
  <si>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</si>
  <si>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</si>
  <si>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</si>
  <si>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</si>
  <si>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</si>
  <si>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</si>
  <si>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</si>
  <si>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</si>
  <si>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</si>
  <si>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</si>
  <si>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</si>
  <si>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</si>
  <si>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</si>
  <si>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</si>
  <si>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</si>
  <si>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</si>
  <si>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</si>
  <si>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</si>
  <si>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</si>
  <si>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</si>
  <si>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</si>
  <si>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</si>
  <si>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</si>
  <si>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</si>
  <si>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</si>
  <si>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</si>
  <si>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</si>
  <si>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</si>
  <si>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</si>
  <si>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</si>
  <si>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</si>
  <si>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</si>
  <si>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</si>
  <si>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</si>
  <si>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</si>
  <si>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</si>
  <si>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</si>
  <si>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</si>
  <si>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</si>
  <si>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</si>
  <si>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</si>
  <si>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</si>
  <si>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</si>
  <si>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</si>
  <si>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</si>
  <si>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</si>
  <si>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</si>
  <si>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</si>
  <si>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</si>
  <si>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</si>
  <si>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</si>
  <si>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</si>
  <si>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</si>
  <si>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</si>
  <si>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</si>
  <si>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</si>
  <si>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</si>
  <si>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</si>
  <si>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</si>
  <si>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</si>
  <si>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</si>
  <si>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</si>
  <si>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</si>
  <si>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</si>
  <si>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</si>
  <si>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</si>
  <si>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</si>
  <si>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</si>
  <si>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</si>
  <si>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</si>
  <si>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</si>
  <si>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</si>
  <si>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</si>
  <si>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</si>
  <si>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</si>
  <si>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</si>
  <si>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</si>
  <si>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</si>
  <si>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</si>
  <si>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</si>
  <si>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</si>
  <si>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</si>
  <si>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</si>
  <si>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</si>
  <si>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</si>
  <si>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</si>
  <si>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</si>
  <si>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</si>
  <si>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</si>
  <si>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</si>
  <si>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</si>
  <si>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</si>
  <si>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</si>
  <si>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</si>
  <si>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</si>
  <si>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</si>
  <si>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</si>
  <si>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</si>
  <si>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</si>
  <si>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</si>
  <si>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</si>
  <si>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</si>
  <si>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</si>
  <si>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</si>
  <si>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</si>
  <si>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</si>
  <si>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</si>
  <si>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</si>
  <si>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</si>
  <si>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</si>
  <si>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</si>
  <si>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</si>
  <si>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</si>
  <si>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</si>
  <si>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</si>
  <si>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</si>
  <si>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</si>
  <si>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</si>
  <si>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</si>
  <si>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</si>
  <si>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</si>
  <si>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</si>
  <si>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</si>
  <si>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</si>
  <si>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</si>
  <si>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</si>
  <si>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</si>
  <si>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</si>
  <si>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</si>
  <si>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</si>
  <si>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</si>
  <si>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</si>
  <si>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</si>
  <si>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</si>
  <si>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</si>
  <si>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</si>
  <si>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</si>
  <si>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</si>
  <si>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</si>
  <si>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</si>
  <si>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</si>
  <si>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</si>
  <si>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</si>
  <si>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</si>
  <si>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</si>
  <si>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</si>
  <si>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</si>
  <si>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</si>
  <si>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</si>
  <si>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</si>
  <si>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</si>
  <si>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</si>
  <si>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</si>
  <si>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</si>
  <si>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</si>
  <si>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</si>
  <si>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</si>
  <si>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</si>
  <si>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</si>
  <si>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</si>
  <si>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</si>
  <si>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</si>
  <si>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</si>
  <si>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</si>
  <si>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</si>
  <si>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</si>
  <si>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</si>
  <si>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</si>
  <si>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</si>
  <si>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</si>
  <si>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</si>
  <si>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</si>
  <si>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</si>
  <si>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</si>
  <si>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</si>
  <si>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</si>
  <si>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</si>
  <si>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</si>
  <si>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</si>
  <si>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</si>
  <si>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</si>
  <si>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</si>
  <si>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</si>
  <si>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</si>
  <si>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</si>
  <si>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</si>
  <si>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</si>
  <si>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</si>
  <si>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</si>
  <si>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</si>
  <si>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</si>
  <si>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</si>
  <si>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</si>
  <si>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</si>
  <si>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</si>
  <si>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</si>
  <si>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</si>
  <si>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</si>
  <si>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</si>
  <si>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</si>
  <si>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</si>
  <si>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</si>
  <si>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</si>
  <si>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</si>
  <si>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</si>
  <si>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</si>
  <si>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</si>
  <si>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</si>
  <si>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</si>
  <si>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</si>
  <si>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</si>
  <si>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</si>
  <si>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</si>
  <si>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</si>
  <si>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</si>
  <si>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</si>
  <si>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</si>
  <si>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</si>
  <si>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</si>
  <si>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</si>
  <si>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</si>
  <si>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</si>
  <si>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</si>
  <si>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</si>
  <si>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</si>
  <si>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</si>
  <si>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</si>
  <si>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</si>
  <si>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</si>
  <si>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</si>
  <si>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</si>
  <si>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</si>
  <si>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</si>
  <si>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</si>
  <si>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</si>
  <si>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</si>
  <si>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</si>
  <si>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</si>
  <si>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</si>
  <si>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</si>
  <si>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</si>
  <si>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</si>
  <si>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</si>
  <si>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</si>
  <si>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</si>
  <si>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</si>
  <si>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</si>
  <si>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</si>
  <si>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</si>
  <si>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</si>
  <si>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</si>
  <si>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</si>
  <si>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</si>
  <si>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</si>
  <si>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</si>
  <si>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</si>
  <si>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</si>
  <si>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</si>
  <si>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</si>
  <si>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</si>
  <si>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</si>
  <si>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</si>
  <si>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</si>
  <si>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</si>
  <si>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</si>
  <si>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</si>
  <si>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</si>
  <si>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</si>
  <si>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</si>
  <si>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</si>
  <si>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</si>
  <si>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</si>
  <si>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</si>
  <si>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</si>
  <si>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</si>
  <si>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</si>
  <si>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</si>
  <si>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</si>
  <si>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</si>
  <si>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</si>
  <si>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</si>
  <si>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</si>
  <si>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</si>
  <si>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</si>
  <si>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</si>
  <si>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</si>
  <si>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</si>
  <si>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</si>
  <si>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</si>
  <si>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</si>
  <si>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</si>
  <si>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</si>
  <si>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</si>
  <si>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</si>
  <si>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</si>
  <si>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</si>
  <si>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</si>
  <si>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</si>
  <si>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</si>
  <si>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</si>
  <si>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</si>
  <si>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</si>
  <si>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</si>
  <si>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</si>
  <si>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</si>
  <si>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</si>
  <si>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</si>
  <si>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</si>
  <si>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</si>
  <si>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</si>
  <si>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</si>
  <si>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</si>
  <si>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</si>
  <si>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</si>
  <si>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</si>
  <si>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</si>
  <si>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</si>
  <si>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</si>
  <si>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</si>
  <si>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</si>
  <si>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</si>
  <si>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</si>
  <si>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</si>
  <si>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</si>
  <si>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</si>
  <si>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</si>
  <si>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</si>
  <si>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</si>
  <si>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</si>
  <si>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</si>
  <si>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</si>
  <si>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</si>
  <si>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</si>
  <si>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</si>
  <si>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</si>
  <si>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</si>
  <si>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</si>
  <si>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</si>
  <si>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</si>
  <si>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</si>
  <si>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</si>
  <si>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</si>
  <si>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</si>
  <si>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</si>
  <si>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</si>
  <si>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</si>
  <si>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</si>
  <si>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</si>
  <si>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</si>
  <si>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</si>
  <si>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</si>
  <si>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</si>
  <si>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</si>
  <si>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</si>
  <si>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</si>
  <si>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</si>
  <si>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</si>
  <si>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</si>
  <si>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</si>
  <si>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</si>
  <si>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</si>
  <si>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</si>
  <si>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</si>
  <si>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</si>
  <si>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</si>
  <si>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</si>
  <si>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</si>
  <si>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</si>
  <si>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</si>
  <si>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</si>
  <si>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</si>
  <si>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</si>
  <si>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</si>
  <si>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</si>
  <si>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</si>
  <si>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</si>
  <si>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</si>
  <si>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</si>
  <si>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</si>
  <si>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</si>
  <si>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</si>
  <si>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</si>
  <si>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</si>
  <si>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</si>
  <si>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</si>
  <si>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</si>
  <si>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</si>
  <si>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</si>
  <si>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</si>
  <si>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</si>
  <si>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</si>
  <si>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</si>
  <si>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</si>
  <si>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</si>
  <si>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</si>
  <si>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</si>
  <si>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</si>
  <si>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</si>
  <si>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</si>
  <si>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</si>
  <si>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</si>
  <si>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</si>
  <si>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</si>
  <si>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</si>
  <si>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</si>
  <si>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</si>
  <si>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</si>
  <si>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</si>
  <si>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</si>
  <si>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</si>
  <si>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</si>
  <si>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</si>
  <si>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</si>
  <si>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</si>
  <si>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</si>
  <si>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</si>
  <si>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</si>
  <si>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</si>
  <si>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</si>
  <si>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</si>
  <si>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</si>
  <si>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</si>
  <si>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</si>
  <si>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</si>
  <si>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</si>
  <si>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</si>
  <si>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</si>
  <si>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</si>
  <si>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</si>
  <si>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</si>
  <si>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</si>
  <si>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</si>
  <si>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</si>
  <si>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</si>
  <si>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</si>
  <si>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</si>
  <si>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</si>
  <si>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</si>
  <si>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</si>
  <si>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</si>
  <si>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</si>
  <si>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</si>
  <si>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</si>
  <si>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</si>
  <si>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</si>
  <si>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</si>
  <si>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</si>
  <si>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</si>
  <si>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</si>
  <si>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</si>
  <si>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</si>
  <si>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</si>
  <si>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</si>
  <si>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</si>
  <si>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</si>
  <si>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</si>
  <si>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</si>
  <si>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</si>
  <si>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</si>
  <si>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</si>
  <si>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</si>
  <si>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</si>
  <si>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</si>
  <si>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</si>
  <si>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</si>
  <si>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</si>
  <si>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</si>
  <si>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</si>
  <si>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</si>
  <si>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</si>
  <si>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</si>
  <si>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</si>
  <si>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</si>
  <si>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</si>
  <si>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</si>
  <si>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</si>
  <si>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</si>
  <si>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</si>
  <si>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</si>
  <si>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</si>
  <si>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</si>
  <si>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</si>
  <si>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</si>
  <si>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</si>
  <si>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</si>
  <si>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</si>
  <si>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</si>
  <si>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</si>
  <si>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</si>
  <si>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</si>
  <si>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</si>
  <si>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</si>
  <si>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</si>
  <si>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</si>
  <si>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</si>
  <si>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</si>
  <si>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</si>
  <si>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</si>
  <si>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</si>
  <si>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</si>
  <si>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</si>
  <si>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</si>
  <si>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</si>
  <si>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</si>
  <si>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</si>
  <si>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</si>
  <si>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</si>
  <si>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</si>
  <si>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</si>
  <si>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</si>
  <si>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</si>
  <si>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</si>
  <si>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</si>
  <si>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</si>
  <si>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</si>
  <si>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</si>
  <si>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</si>
  <si>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</si>
  <si>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</si>
  <si>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</si>
  <si>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</si>
  <si>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</si>
  <si>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</si>
  <si>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</si>
  <si>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</si>
  <si>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</si>
  <si>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</si>
  <si>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</si>
  <si>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</si>
  <si>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</si>
  <si>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</si>
  <si>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</si>
  <si>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</si>
  <si>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</si>
  <si>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</si>
  <si>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</si>
  <si>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</si>
  <si>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</si>
  <si>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</si>
  <si>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</si>
  <si>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</si>
  <si>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</si>
  <si>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</si>
  <si>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</si>
  <si>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</si>
  <si>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</si>
  <si>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</si>
  <si>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</si>
  <si>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</si>
  <si>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</si>
  <si>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</si>
  <si>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</si>
  <si>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</si>
  <si>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</si>
  <si>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</si>
  <si>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</si>
  <si>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</si>
  <si>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</si>
  <si>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</si>
  <si>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</si>
  <si>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</si>
  <si>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</si>
  <si>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</si>
  <si>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</si>
  <si>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</si>
  <si>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</si>
  <si>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</si>
  <si>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</si>
  <si>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</si>
  <si>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</si>
  <si>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</si>
  <si>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</si>
  <si>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</si>
  <si>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</si>
  <si>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</si>
  <si>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</si>
  <si>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</si>
  <si>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</si>
  <si>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</si>
  <si>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</si>
  <si>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</si>
  <si>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</si>
  <si>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</si>
  <si>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</si>
  <si>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</si>
  <si>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</si>
  <si>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</si>
  <si>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</si>
  <si>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</si>
  <si>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</si>
  <si>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</si>
  <si>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</si>
  <si>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</si>
  <si>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</si>
  <si>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</si>
  <si>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</si>
  <si>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</si>
  <si>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</si>
  <si>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</si>
  <si>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</si>
  <si>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</si>
  <si>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</si>
  <si>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</si>
  <si>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</si>
  <si>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</si>
  <si>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</si>
  <si>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</si>
  <si>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</si>
  <si>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</si>
  <si>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</si>
  <si>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</si>
  <si>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</si>
  <si>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</si>
  <si>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</si>
  <si>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</si>
  <si>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</si>
  <si>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</si>
  <si>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</si>
  <si>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</si>
  <si>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</si>
  <si>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</si>
  <si>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</si>
  <si>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</si>
  <si>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</si>
  <si>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</si>
  <si>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</si>
  <si>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</si>
  <si>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</si>
  <si>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</si>
  <si>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</si>
  <si>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</si>
  <si>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</si>
  <si>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</si>
  <si>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</si>
  <si>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</si>
  <si>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</si>
  <si>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</si>
  <si>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</si>
  <si>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</si>
  <si>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</si>
  <si>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</si>
  <si>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</si>
  <si>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</si>
  <si>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</si>
  <si>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</si>
  <si>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</si>
  <si>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</si>
  <si>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</si>
  <si>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</si>
  <si>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</si>
  <si>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</si>
  <si>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</si>
  <si>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</si>
  <si>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</si>
  <si>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</si>
  <si>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</si>
  <si>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</si>
  <si>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</si>
  <si>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</si>
  <si>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</si>
  <si>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</si>
  <si>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</si>
  <si>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</si>
  <si>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</si>
  <si>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</si>
  <si>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</si>
  <si>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</si>
  <si>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</si>
  <si>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</si>
  <si>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</si>
  <si>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</si>
  <si>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</si>
  <si>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</si>
  <si>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</si>
  <si>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</si>
  <si>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</si>
  <si>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</si>
  <si>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</si>
  <si>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</si>
  <si>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</si>
  <si>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</si>
  <si>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</si>
  <si>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</si>
  <si>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</si>
  <si>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</si>
  <si>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</si>
  <si>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</si>
  <si>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</si>
  <si>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</si>
  <si>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</si>
  <si>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</si>
  <si>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</si>
  <si>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</si>
  <si>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</si>
  <si>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</si>
  <si>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</si>
  <si>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</si>
  <si>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</si>
  <si>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</si>
  <si>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</si>
  <si>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</si>
  <si>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</si>
  <si>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</si>
  <si>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</si>
  <si>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</si>
  <si>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</si>
  <si>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</si>
  <si>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</si>
  <si>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</si>
  <si>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</si>
  <si>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</si>
  <si>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</si>
  <si>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</si>
  <si>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</si>
  <si>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</si>
  <si>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</si>
  <si>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</si>
  <si>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</si>
  <si>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</si>
  <si>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</si>
  <si>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</si>
  <si>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</si>
  <si>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</si>
  <si>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</si>
  <si>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</si>
  <si>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</si>
  <si>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</si>
  <si>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</si>
  <si>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</si>
  <si>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</si>
  <si>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</si>
  <si>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</si>
  <si>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</si>
  <si>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</si>
  <si>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</si>
  <si>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</si>
  <si>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</si>
  <si>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</si>
  <si>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</si>
  <si>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</si>
  <si>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</si>
  <si>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</si>
  <si>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</si>
  <si>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</si>
  <si>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</si>
  <si>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</si>
  <si>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</si>
  <si>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</si>
  <si>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</si>
  <si>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</si>
  <si>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</si>
  <si>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</si>
  <si>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</si>
  <si>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</si>
  <si>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</si>
  <si>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</si>
  <si>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</si>
  <si>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</si>
  <si>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</si>
  <si>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</si>
  <si>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</si>
  <si>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</si>
  <si>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</si>
  <si>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</si>
  <si>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</si>
  <si>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</si>
  <si>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</si>
  <si>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</si>
  <si>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</si>
  <si>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</si>
  <si>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</si>
  <si>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</si>
  <si>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</si>
  <si>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</si>
  <si>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</si>
  <si>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</si>
  <si>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</si>
  <si>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</si>
  <si>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</si>
  <si>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</si>
  <si>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</si>
  <si>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</si>
  <si>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</si>
  <si>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</si>
  <si>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</si>
  <si>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</si>
  <si>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</si>
  <si>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</si>
  <si>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</si>
  <si>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</si>
  <si>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</si>
  <si>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</si>
  <si>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</si>
  <si>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</si>
  <si>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</si>
  <si>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</si>
  <si>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</si>
  <si>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</si>
  <si>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</si>
  <si>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</si>
  <si>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</si>
  <si>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</si>
  <si>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</si>
  <si>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</si>
  <si>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</si>
  <si>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</si>
  <si>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</si>
  <si>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</si>
  <si>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</si>
  <si>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</si>
  <si>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</si>
  <si>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</si>
  <si>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</si>
  <si>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</si>
  <si>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</si>
  <si>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</si>
  <si>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</si>
  <si>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</si>
  <si>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</si>
  <si>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</si>
  <si>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</si>
  <si>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</si>
  <si>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</si>
  <si>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</si>
  <si>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</si>
  <si>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</si>
  <si>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</si>
  <si>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</si>
  <si>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</si>
  <si>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</si>
  <si>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</si>
  <si>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</si>
  <si>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</si>
  <si>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</si>
  <si>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</si>
  <si>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</si>
  <si>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</si>
  <si>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</si>
  <si>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</si>
  <si>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</si>
  <si>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</si>
  <si>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</si>
  <si>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</si>
  <si>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</si>
  <si>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</si>
  <si>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</si>
  <si>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</si>
  <si>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</si>
  <si>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</si>
  <si>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</si>
  <si>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</si>
  <si>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</si>
  <si>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</si>
  <si>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</si>
  <si>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</si>
  <si>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</si>
  <si>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</si>
  <si>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</si>
  <si>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</si>
  <si>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</si>
  <si>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</si>
  <si>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</si>
  <si>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</si>
  <si>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</si>
  <si>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</si>
  <si>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</si>
  <si>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</si>
  <si>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</si>
  <si>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</si>
  <si>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</si>
  <si>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</si>
  <si>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</si>
  <si>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</si>
  <si>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</si>
  <si>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</si>
  <si>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</si>
  <si>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</si>
  <si>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</si>
  <si>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</si>
  <si>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</si>
  <si>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</si>
  <si>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</si>
  <si>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</si>
  <si>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</si>
  <si>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</si>
  <si>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</si>
  <si>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</si>
  <si>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</si>
  <si>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</si>
  <si>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</si>
  <si>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</si>
  <si>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</si>
  <si>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</si>
  <si>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</si>
  <si>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</si>
  <si>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</si>
  <si>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</si>
  <si>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</si>
  <si>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</si>
  <si>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</si>
  <si>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</si>
  <si>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</si>
  <si>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</si>
  <si>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</si>
  <si>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</si>
  <si>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</si>
  <si>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</si>
  <si>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</si>
  <si>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</si>
  <si>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</si>
  <si>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</si>
  <si>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</si>
  <si>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</si>
  <si>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</si>
  <si>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</si>
  <si>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</si>
  <si>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</si>
  <si>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</si>
  <si>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</si>
  <si>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</si>
  <si>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</si>
  <si>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</si>
  <si>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</si>
  <si>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</si>
  <si>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</si>
  <si>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</si>
  <si>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</si>
  <si>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</si>
  <si>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</si>
  <si>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</si>
  <si>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</si>
  <si>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</si>
  <si>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</si>
  <si>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</si>
  <si>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</si>
  <si>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</si>
  <si>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</si>
  <si>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</si>
  <si>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</si>
  <si>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</si>
  <si>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</si>
  <si>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</si>
  <si>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</si>
  <si>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</si>
  <si>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</si>
  <si>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</si>
  <si>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</si>
  <si>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</si>
  <si>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</si>
  <si>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</si>
  <si>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</si>
  <si>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</si>
  <si>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</si>
  <si>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</si>
  <si>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</si>
  <si>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</si>
  <si>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</si>
  <si>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</si>
  <si>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</si>
  <si>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</si>
  <si>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</si>
  <si>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</si>
  <si>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</si>
  <si>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</si>
  <si>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</si>
  <si>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</si>
  <si>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</si>
  <si>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</si>
  <si>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</si>
  <si>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</si>
  <si>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</si>
  <si>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</si>
  <si>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</si>
  <si>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</si>
  <si>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</si>
  <si>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</si>
  <si>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</si>
  <si>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</si>
  <si>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</si>
  <si>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</si>
  <si>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</si>
  <si>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</si>
  <si>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</si>
  <si>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</si>
  <si>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</si>
  <si>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</si>
  <si>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</si>
  <si>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</si>
  <si>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</si>
  <si>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</si>
  <si>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</si>
  <si>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</si>
  <si>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</si>
  <si>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</si>
  <si>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</si>
  <si>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</si>
  <si>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</si>
  <si>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</si>
  <si>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</si>
  <si>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</si>
  <si>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</si>
  <si>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</si>
  <si>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</si>
  <si>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</si>
  <si>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</si>
  <si>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</si>
  <si>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</si>
  <si>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</si>
  <si>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</si>
  <si>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</si>
  <si>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</si>
  <si>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</si>
  <si>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</si>
  <si>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</si>
  <si>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</si>
  <si>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</si>
  <si>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</si>
  <si>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</si>
  <si>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</si>
  <si>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</si>
  <si>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</si>
  <si>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</si>
  <si>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</si>
  <si>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</si>
  <si>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</si>
  <si>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</si>
  <si>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</si>
  <si>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</si>
  <si>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</si>
  <si>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</si>
  <si>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</si>
  <si>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</si>
  <si>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</si>
  <si>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</si>
  <si>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</si>
  <si>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</si>
  <si>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</si>
  <si>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</si>
  <si>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</si>
  <si>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</si>
  <si>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</si>
  <si>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</si>
  <si>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</si>
  <si>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</si>
  <si>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</si>
  <si>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</si>
  <si>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</si>
  <si>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</si>
  <si>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</si>
  <si>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</si>
  <si>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</si>
  <si>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</si>
  <si>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</si>
  <si>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</si>
  <si>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</si>
  <si>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</si>
  <si>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</si>
  <si>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</si>
  <si>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</si>
  <si>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</si>
  <si>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</si>
  <si>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</si>
  <si>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</si>
  <si>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</si>
  <si>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</si>
  <si>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</si>
  <si>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</si>
  <si>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</si>
  <si>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</si>
  <si>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</si>
  <si>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</si>
  <si>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</si>
  <si>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</si>
  <si>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</si>
  <si>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</si>
  <si>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</si>
  <si>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</si>
  <si>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</si>
  <si>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</si>
  <si>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</si>
  <si>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</si>
  <si>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</si>
  <si>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</si>
  <si>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</si>
  <si>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</si>
  <si>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</si>
  <si>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</si>
  <si>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</si>
  <si>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</si>
  <si>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</si>
  <si>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</si>
  <si>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</si>
  <si>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</si>
  <si>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</si>
  <si>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</si>
  <si>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</si>
  <si>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</si>
  <si>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</si>
  <si>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</si>
  <si>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</si>
  <si>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</si>
  <si>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</si>
  <si>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</si>
  <si>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</si>
  <si>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</si>
  <si>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</si>
  <si>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</si>
  <si>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</si>
  <si>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</si>
  <si>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</si>
  <si>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</si>
  <si>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</si>
  <si>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</si>
  <si>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</si>
  <si>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</si>
  <si>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</si>
  <si>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</si>
  <si>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</si>
  <si>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</si>
  <si>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</si>
  <si>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</si>
  <si>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</si>
  <si>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</si>
  <si>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</si>
  <si>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</si>
  <si>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</si>
  <si>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</si>
  <si>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</si>
  <si>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</si>
  <si>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</si>
  <si>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</si>
  <si>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</si>
  <si>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</si>
  <si>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</si>
  <si>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</si>
  <si>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</si>
  <si>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</si>
  <si>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</si>
  <si>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</si>
  <si>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</si>
  <si>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</si>
  <si>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</si>
  <si>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</si>
  <si>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</si>
  <si>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</si>
  <si>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</si>
  <si>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</si>
  <si>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</si>
  <si>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</si>
  <si>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</si>
  <si>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</si>
  <si>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</si>
  <si>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</si>
  <si>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</si>
  <si>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</si>
  <si>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</si>
  <si>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</si>
  <si>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</si>
  <si>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</si>
  <si>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</si>
  <si>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</si>
  <si>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</si>
  <si>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</si>
  <si>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</si>
  <si>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</si>
  <si>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</si>
  <si>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</si>
  <si>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</si>
  <si>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</si>
  <si>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</si>
  <si>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</si>
  <si>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</si>
  <si>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</si>
  <si>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</si>
  <si>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</si>
  <si>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</si>
  <si>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</si>
  <si>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</si>
  <si>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</si>
  <si>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</si>
  <si>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</si>
  <si>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</si>
  <si>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</si>
  <si>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</si>
  <si>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</si>
  <si>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</si>
  <si>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</si>
  <si>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</si>
  <si>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</si>
  <si>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</si>
  <si>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</si>
  <si>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</si>
  <si>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</si>
  <si>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</si>
  <si>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</si>
  <si>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</si>
  <si>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</si>
  <si>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</si>
  <si>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</si>
  <si>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</si>
  <si>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</si>
  <si>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</si>
  <si>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</si>
  <si>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</si>
  <si>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</si>
  <si>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</si>
  <si>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</si>
  <si>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</si>
  <si>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</si>
  <si>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</si>
  <si>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</si>
  <si>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</si>
  <si>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</si>
  <si>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</si>
  <si>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</si>
  <si>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</si>
  <si>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</si>
  <si>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</si>
  <si>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</si>
  <si>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</si>
  <si>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</si>
  <si>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</si>
  <si>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</si>
  <si>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</si>
  <si>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</si>
  <si>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</si>
  <si>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</si>
  <si>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</si>
  <si>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</si>
  <si>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</si>
  <si>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</si>
  <si>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</si>
  <si>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</si>
  <si>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</si>
  <si>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</si>
  <si>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</si>
  <si>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</si>
  <si>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</si>
  <si>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</si>
  <si>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</si>
  <si>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</si>
  <si>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</si>
  <si>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</si>
  <si>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</si>
  <si>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</si>
  <si>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</si>
  <si>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</si>
  <si>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</si>
  <si>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</si>
  <si>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</si>
  <si>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</si>
  <si>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</si>
  <si>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</si>
  <si>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</si>
  <si>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</si>
  <si>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</si>
  <si>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</si>
  <si>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</si>
  <si>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</si>
  <si>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</si>
  <si>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</si>
  <si>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</si>
  <si>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</si>
  <si>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</si>
  <si>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</si>
  <si>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</si>
  <si>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</si>
  <si>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</si>
  <si>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</si>
  <si>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</si>
  <si>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</si>
  <si>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</si>
  <si>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</si>
  <si>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</si>
  <si>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</si>
  <si>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</si>
  <si>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</si>
  <si>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</si>
  <si>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</si>
  <si>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</si>
  <si>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</si>
  <si>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</si>
  <si>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</si>
  <si>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</si>
  <si>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</si>
  <si>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</si>
  <si>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</si>
  <si>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</si>
  <si>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</si>
  <si>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</si>
  <si>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</si>
  <si>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</si>
  <si>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</si>
  <si>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</si>
  <si>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</si>
  <si>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</si>
  <si>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</si>
  <si>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</si>
  <si>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</si>
  <si>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</si>
  <si>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</si>
  <si>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</si>
  <si>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</si>
  <si>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</si>
  <si>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</si>
  <si>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</si>
  <si>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</si>
  <si>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</si>
  <si>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</si>
  <si>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</si>
  <si>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</si>
  <si>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</si>
  <si>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</si>
  <si>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</si>
  <si>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</si>
  <si>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</si>
  <si>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</si>
  <si>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</si>
  <si>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</si>
  <si>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</si>
  <si>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</si>
  <si>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</si>
  <si>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</si>
  <si>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</si>
  <si>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</si>
  <si>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</si>
  <si>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</si>
  <si>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</si>
  <si>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</si>
  <si>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</si>
  <si>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</si>
  <si>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</si>
  <si>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</si>
  <si>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</si>
  <si>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</si>
  <si>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</si>
  <si>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</si>
  <si>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</si>
  <si>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</si>
  <si>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</si>
  <si>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</si>
  <si>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</si>
  <si>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</si>
  <si>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</si>
  <si>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</si>
  <si>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</si>
  <si>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</si>
  <si>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</si>
  <si>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</si>
  <si>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</si>
  <si>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</si>
  <si>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</si>
  <si>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</si>
  <si>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</si>
  <si>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</si>
  <si>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</si>
  <si>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</si>
  <si>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</si>
  <si>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</si>
  <si>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</si>
  <si>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</si>
  <si>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</si>
  <si>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</si>
  <si>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</si>
  <si>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</si>
  <si>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</si>
  <si>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</si>
  <si>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</si>
  <si>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</si>
  <si>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</si>
  <si>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</si>
  <si>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</si>
  <si>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</si>
  <si>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</si>
  <si>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</si>
  <si>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</si>
  <si>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</si>
  <si>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</si>
  <si>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</si>
  <si>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</si>
  <si>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</si>
  <si>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</si>
  <si>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</si>
  <si>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</si>
  <si>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</si>
  <si>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</si>
  <si>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</si>
  <si>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</si>
  <si>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</si>
  <si>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</si>
  <si>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</si>
  <si>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</si>
  <si>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</si>
  <si>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</si>
  <si>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</si>
  <si>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</si>
  <si>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</si>
  <si>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</si>
  <si>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</si>
  <si>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</si>
  <si>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</si>
  <si>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</si>
  <si>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</si>
  <si>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</si>
  <si>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</si>
  <si>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</si>
  <si>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</si>
  <si>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</si>
  <si>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</si>
  <si>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</si>
  <si>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</si>
  <si>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</si>
  <si>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</si>
  <si>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</si>
  <si>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</si>
  <si>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</si>
  <si>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</si>
  <si>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</si>
  <si>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</si>
  <si>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</si>
  <si>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</si>
  <si>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</si>
  <si>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</si>
  <si>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</si>
  <si>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</si>
  <si>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</si>
  <si>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</si>
  <si>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</si>
  <si>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</si>
  <si>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</si>
  <si>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</si>
  <si>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</si>
  <si>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</si>
  <si>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</si>
  <si>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</si>
  <si>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</si>
  <si>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</si>
  <si>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</si>
  <si>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</si>
  <si>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</si>
  <si>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</si>
  <si>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</si>
  <si>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</si>
  <si>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</si>
  <si>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</si>
  <si>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</si>
  <si>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</si>
  <si>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</si>
  <si>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</si>
  <si>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</si>
  <si>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</si>
  <si>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</si>
  <si>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</si>
  <si>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</si>
  <si>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</si>
  <si>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</si>
  <si>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</si>
  <si>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</si>
  <si>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</si>
  <si>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</si>
  <si>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</si>
  <si>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</si>
  <si>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</si>
  <si>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</si>
  <si>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</si>
  <si>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</si>
  <si>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</si>
  <si>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</si>
  <si>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</si>
  <si>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</si>
  <si>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</si>
  <si>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</si>
  <si>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</si>
  <si>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</si>
  <si>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</si>
  <si>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</si>
  <si>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</si>
  <si>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</si>
  <si>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</si>
  <si>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</si>
  <si>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</si>
  <si>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</si>
  <si>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</si>
  <si>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</si>
  <si>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</si>
  <si>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</si>
  <si>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</si>
  <si>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</si>
  <si>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</si>
  <si>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</si>
  <si>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</si>
  <si>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</si>
  <si>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</si>
  <si>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</si>
  <si>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</si>
  <si>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</si>
  <si>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</si>
  <si>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</si>
  <si>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</si>
  <si>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</si>
  <si>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</si>
  <si>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</si>
  <si>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</si>
  <si>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</si>
  <si>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</si>
  <si>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</si>
  <si>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</si>
  <si>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</si>
  <si>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</si>
  <si>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</si>
  <si>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</si>
  <si>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</si>
  <si>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</si>
  <si>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</si>
  <si>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</si>
  <si>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</si>
  <si>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</si>
  <si>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</si>
  <si>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</si>
  <si>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</si>
  <si>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</si>
  <si>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</si>
  <si>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</si>
  <si>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</si>
  <si>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</si>
  <si>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</si>
  <si>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</si>
  <si>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</si>
  <si>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</si>
  <si>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</si>
  <si>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</si>
  <si>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</si>
  <si>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</si>
  <si>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</si>
  <si>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</si>
  <si>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</si>
  <si>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</si>
  <si>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</si>
  <si>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</si>
  <si>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</si>
  <si>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</si>
  <si>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</si>
  <si>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</si>
  <si>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</si>
  <si>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</si>
  <si>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</si>
  <si>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</si>
  <si>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</si>
  <si>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</si>
  <si>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</si>
  <si>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</si>
  <si>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</si>
  <si>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</si>
  <si>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</si>
  <si>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</si>
  <si>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</si>
  <si>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</si>
  <si>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</si>
  <si>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</si>
  <si>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</si>
  <si>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</si>
  <si>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</si>
  <si>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</si>
  <si>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</si>
  <si>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</si>
  <si>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</si>
  <si>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</si>
  <si>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</si>
  <si>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</si>
  <si>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</si>
  <si>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</si>
  <si>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</si>
  <si>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</si>
  <si>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</si>
  <si>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</si>
  <si>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</si>
  <si>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</si>
  <si>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</si>
  <si>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</si>
  <si>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</si>
  <si>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</si>
  <si>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</si>
  <si>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</si>
  <si>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</si>
  <si>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</si>
  <si>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</si>
  <si>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</si>
  <si>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</si>
  <si>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</si>
  <si>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</si>
  <si>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</si>
  <si>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</si>
  <si>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</si>
  <si>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</si>
  <si>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</si>
  <si>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</si>
  <si>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</si>
  <si>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</si>
  <si>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</si>
  <si>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</si>
  <si>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</si>
  <si>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</si>
  <si>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</si>
  <si>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</si>
  <si>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</si>
  <si>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</si>
  <si>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</si>
  <si>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</si>
  <si>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</si>
  <si>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</si>
  <si>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</si>
  <si>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</si>
  <si>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</si>
  <si>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</si>
  <si>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</si>
  <si>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</si>
  <si>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</si>
  <si>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</si>
  <si>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</si>
  <si>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</si>
  <si>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</si>
  <si>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</si>
  <si>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</si>
  <si>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</si>
  <si>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</si>
  <si>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</si>
  <si>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</si>
  <si>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</si>
  <si>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</si>
  <si>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</si>
  <si>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</si>
  <si>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</si>
  <si>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</si>
  <si>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</si>
  <si>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</si>
  <si>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</si>
  <si>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</si>
  <si>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</si>
  <si>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</si>
  <si>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</si>
  <si>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</si>
  <si>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</si>
  <si>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</si>
  <si>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</si>
  <si>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</si>
  <si>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</si>
  <si>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</si>
  <si>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</si>
  <si>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</si>
  <si>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</si>
  <si>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</si>
  <si>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</si>
  <si>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</si>
  <si>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</si>
  <si>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</si>
  <si>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</si>
  <si>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</si>
  <si>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</si>
  <si>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</si>
  <si>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</si>
  <si>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</si>
  <si>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</si>
  <si>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</si>
  <si>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</si>
  <si>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</si>
  <si>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</si>
  <si>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</si>
  <si>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</si>
  <si>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</si>
  <si>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</si>
  <si>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</si>
  <si>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</si>
  <si>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</si>
  <si>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</si>
  <si>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</si>
  <si>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</si>
  <si>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</si>
  <si>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</si>
  <si>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</si>
  <si>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</si>
  <si>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</si>
  <si>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</si>
  <si>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</si>
  <si>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</si>
  <si>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</si>
  <si>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</si>
  <si>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</si>
  <si>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</si>
  <si>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</si>
  <si>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</si>
  <si>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</si>
  <si>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</si>
  <si>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</si>
  <si>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</si>
  <si>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</si>
  <si>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</si>
  <si>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</si>
  <si>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</si>
  <si>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</si>
  <si>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</si>
  <si>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</si>
  <si>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</si>
  <si>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</si>
  <si>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</si>
  <si>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</si>
  <si>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</si>
  <si>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</si>
  <si>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</si>
  <si>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</si>
  <si>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</si>
  <si>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</si>
  <si>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</si>
  <si>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</si>
  <si>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</si>
  <si>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</si>
  <si>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</si>
  <si>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</si>
  <si>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</si>
  <si>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</si>
  <si>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</si>
  <si>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</si>
  <si>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</si>
  <si>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</si>
  <si>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</si>
  <si>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</si>
  <si>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</si>
  <si>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</si>
  <si>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</si>
  <si>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</si>
  <si>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</si>
  <si>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</si>
  <si>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</si>
  <si>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</si>
  <si>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</si>
  <si>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</si>
  <si>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</si>
  <si>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</si>
  <si>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</si>
  <si>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</si>
  <si>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</si>
  <si>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</si>
  <si>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</si>
  <si>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</si>
  <si>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</si>
  <si>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</si>
  <si>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</si>
  <si>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</si>
  <si>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</si>
  <si>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</si>
  <si>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</si>
  <si>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</si>
  <si>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</si>
  <si>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</si>
  <si>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</si>
  <si>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</si>
  <si>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</si>
  <si>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</si>
  <si>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</si>
  <si>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</si>
  <si>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</si>
  <si>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</si>
  <si>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</si>
  <si>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</si>
  <si>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</si>
  <si>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</si>
  <si>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</si>
  <si>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</si>
  <si>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</si>
  <si>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</si>
  <si>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</si>
  <si>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</si>
  <si>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</si>
  <si>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</si>
  <si>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</si>
  <si>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</si>
  <si>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</si>
  <si>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</si>
  <si>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</si>
  <si>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</si>
  <si>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</si>
  <si>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</si>
  <si>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</si>
  <si>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</si>
  <si>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</si>
  <si>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</si>
  <si>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</si>
  <si>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</si>
  <si>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</si>
  <si>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</si>
  <si>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</si>
  <si>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</si>
  <si>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</si>
  <si>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</si>
  <si>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</si>
  <si>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</si>
  <si>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</si>
  <si>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</si>
  <si>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</si>
  <si>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</si>
  <si>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</si>
  <si>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</si>
  <si>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</si>
  <si>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</si>
  <si>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</si>
  <si>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</si>
  <si>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</si>
  <si>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</si>
  <si>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</si>
  <si>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</si>
  <si>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</si>
  <si>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</si>
  <si>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</si>
  <si>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</si>
  <si>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</si>
  <si>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</si>
  <si>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</si>
  <si>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</si>
  <si>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</si>
  <si>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</si>
  <si>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</si>
  <si>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</si>
  <si>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</si>
  <si>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</si>
  <si>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</si>
  <si>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</si>
  <si>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</si>
  <si>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</si>
  <si>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</si>
  <si>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</si>
  <si>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</si>
  <si>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</si>
  <si>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</si>
  <si>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</si>
  <si>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</si>
  <si>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</si>
  <si>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</si>
  <si>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</si>
  <si>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</si>
  <si>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</si>
  <si>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</si>
  <si>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</si>
  <si>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</si>
  <si>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</si>
  <si>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</si>
  <si>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</si>
  <si>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</si>
  <si>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</si>
  <si>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</si>
  <si>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</si>
  <si>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</si>
  <si>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</si>
  <si>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</si>
  <si>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</si>
  <si>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</si>
  <si>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</si>
  <si>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</si>
  <si>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</si>
  <si>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</si>
  <si>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</si>
  <si>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</si>
  <si>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</si>
  <si>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</si>
  <si>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</si>
  <si>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</si>
  <si>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</si>
  <si>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</si>
  <si>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</si>
  <si>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</si>
  <si>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</si>
  <si>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</si>
  <si>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</si>
  <si>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</si>
  <si>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</si>
  <si>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</si>
  <si>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</si>
  <si>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</si>
  <si>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</si>
  <si>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</si>
  <si>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</si>
  <si>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</si>
  <si>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</si>
  <si>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</si>
  <si>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</si>
  <si>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</si>
  <si>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</si>
  <si>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</si>
  <si>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</si>
  <si>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</si>
  <si>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</si>
  <si>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</si>
  <si>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</si>
  <si>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</si>
  <si>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</si>
  <si>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</si>
  <si>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</si>
  <si>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</si>
  <si>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</si>
  <si>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</si>
  <si>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</si>
  <si>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</si>
  <si>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</si>
  <si>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</si>
  <si>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</si>
  <si>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</si>
  <si>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</si>
  <si>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</si>
  <si>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</si>
  <si>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</si>
  <si>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</si>
  <si>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</si>
  <si>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</si>
  <si>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</si>
  <si>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</si>
  <si>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</si>
  <si>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</si>
  <si>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</si>
  <si>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</si>
  <si>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</si>
  <si>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</si>
  <si>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</si>
  <si>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</si>
  <si>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</si>
  <si>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</si>
  <si>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</si>
  <si>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</si>
  <si>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</si>
  <si>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</si>
  <si>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</si>
  <si>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</si>
  <si>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</si>
  <si>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</si>
  <si>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</si>
  <si>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</si>
  <si>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</si>
  <si>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</si>
  <si>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</si>
  <si>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</si>
  <si>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</si>
  <si>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</si>
  <si>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</si>
  <si>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</si>
  <si>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</si>
  <si>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</si>
  <si>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</si>
  <si>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</si>
  <si>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</si>
  <si>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</si>
  <si>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</si>
  <si>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</si>
  <si>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</si>
  <si>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</si>
  <si>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</si>
  <si>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</si>
  <si>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</si>
  <si>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</si>
  <si>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</si>
  <si>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</si>
  <si>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</si>
  <si>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</si>
  <si>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</si>
  <si>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</si>
  <si>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</si>
  <si>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</si>
  <si>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</si>
  <si>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</si>
  <si>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</si>
  <si>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</si>
  <si>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</si>
  <si>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</si>
  <si>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</si>
  <si>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</si>
  <si>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</si>
  <si>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</si>
  <si>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</si>
  <si>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</si>
  <si>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</si>
  <si>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</si>
  <si>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</si>
  <si>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</si>
  <si>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</si>
  <si>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</si>
  <si>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</si>
  <si>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</si>
  <si>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</si>
  <si>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</si>
  <si>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</si>
  <si>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</si>
  <si>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</si>
  <si>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</si>
  <si>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</si>
  <si>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</si>
  <si>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</si>
  <si>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</si>
  <si>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</si>
  <si>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</si>
  <si>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</si>
  <si>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</si>
  <si>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</si>
  <si>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</si>
  <si>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</si>
  <si>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</si>
  <si>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</si>
  <si>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</si>
  <si>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</si>
  <si>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</si>
  <si>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</si>
  <si>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</si>
  <si>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</si>
  <si>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</si>
  <si>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</si>
  <si>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</si>
  <si>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</si>
  <si>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</si>
  <si>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</si>
  <si>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</si>
  <si>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</si>
  <si>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</si>
  <si>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</si>
  <si>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</si>
  <si>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</si>
  <si>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</si>
  <si>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</si>
  <si>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</si>
  <si>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</si>
  <si>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</si>
  <si>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</si>
  <si>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</si>
  <si>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</si>
  <si>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</si>
  <si>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</si>
  <si>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</si>
  <si>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</si>
  <si>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</si>
  <si>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</si>
  <si>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</si>
  <si>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</si>
  <si>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</si>
  <si>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</si>
  <si>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</si>
  <si>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</si>
  <si>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</si>
  <si>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</si>
  <si>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</si>
  <si>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</si>
  <si>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</si>
  <si>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</si>
  <si>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</si>
  <si>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</si>
  <si>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</si>
  <si>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</si>
  <si>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</si>
  <si>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</si>
  <si>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</si>
  <si>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</si>
  <si>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</si>
  <si>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</si>
  <si>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</si>
  <si>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</si>
  <si>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</si>
  <si>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</si>
  <si>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</si>
  <si>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</si>
  <si>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</si>
  <si>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</si>
  <si>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</si>
  <si>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</si>
  <si>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</si>
  <si>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</si>
  <si>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</si>
  <si>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</si>
  <si>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</si>
  <si>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</si>
  <si>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</si>
  <si>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</si>
  <si>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</si>
  <si>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</si>
  <si>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</si>
  <si>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</si>
  <si>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</si>
  <si>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</si>
  <si>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</si>
  <si>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</si>
  <si>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</si>
  <si>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</si>
  <si>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</si>
  <si>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</si>
  <si>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</si>
  <si>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</si>
  <si>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</si>
  <si>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</si>
  <si>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</si>
  <si>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</si>
  <si>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</si>
  <si>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</si>
  <si>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</si>
  <si>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</si>
  <si>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</si>
  <si>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</si>
  <si>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</si>
  <si>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</si>
  <si>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</si>
  <si>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</si>
  <si>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</si>
  <si>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</si>
  <si>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</si>
  <si>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</si>
  <si>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</si>
  <si>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</si>
  <si>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</si>
  <si>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</si>
  <si>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</si>
  <si>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</si>
  <si>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</si>
  <si>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</si>
  <si>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</si>
  <si>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</si>
  <si>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</si>
  <si>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</si>
  <si>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</si>
  <si>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</si>
  <si>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</si>
  <si>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</si>
  <si>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</si>
  <si>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</si>
  <si>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</si>
  <si>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</si>
  <si>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</si>
  <si>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</si>
  <si>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</si>
  <si>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</si>
  <si>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</si>
  <si>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</si>
  <si>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</si>
  <si>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</si>
  <si>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</si>
  <si>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</si>
  <si>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</si>
  <si>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</si>
  <si>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</si>
  <si>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</si>
  <si>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</si>
  <si>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</si>
  <si>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</si>
  <si>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</si>
  <si>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</si>
  <si>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</si>
  <si>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</si>
  <si>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</si>
  <si>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</si>
  <si>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</si>
  <si>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</si>
  <si>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</si>
  <si>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</si>
  <si>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</si>
  <si>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</si>
  <si>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</si>
  <si>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</si>
  <si>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</si>
  <si>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</si>
  <si>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</si>
  <si>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</si>
  <si>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</si>
  <si>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</si>
  <si>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</si>
  <si>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</si>
  <si>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</si>
  <si>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</si>
  <si>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</si>
  <si>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</si>
  <si>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</si>
  <si>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</si>
  <si>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</si>
  <si>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</si>
  <si>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</si>
  <si>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</si>
  <si>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</si>
  <si>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</si>
  <si>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</si>
  <si>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</si>
  <si>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</si>
  <si>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</si>
  <si>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</si>
  <si>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</si>
  <si>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</si>
  <si>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</si>
  <si>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</si>
  <si>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</si>
  <si>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</si>
  <si>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</si>
  <si>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</si>
  <si>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</si>
  <si>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</si>
  <si>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</si>
  <si>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</si>
  <si>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</si>
  <si>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</si>
  <si>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</si>
  <si>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</si>
  <si>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</si>
  <si>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</si>
  <si>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</si>
  <si>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</si>
  <si>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</si>
  <si>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</si>
  <si>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</si>
  <si>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</si>
  <si>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</si>
  <si>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</si>
  <si>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</si>
  <si>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</si>
  <si>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</si>
  <si>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</si>
  <si>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</si>
  <si>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</si>
  <si>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</si>
  <si>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</si>
  <si>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</si>
  <si>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</si>
  <si>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</si>
  <si>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</si>
  <si>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</si>
  <si>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</si>
  <si>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</si>
  <si>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</si>
  <si>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</si>
  <si>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</si>
  <si>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</si>
  <si>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</si>
  <si>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</si>
  <si>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</si>
  <si>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</si>
  <si>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</si>
  <si>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</si>
  <si>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</si>
  <si>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</si>
  <si>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</si>
  <si>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</si>
  <si>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</si>
  <si>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</si>
  <si>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</si>
  <si>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</si>
  <si>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</si>
  <si>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</si>
  <si>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</si>
  <si>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</si>
  <si>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</si>
  <si>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</si>
  <si>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</si>
  <si>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</si>
  <si>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</si>
  <si>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</si>
  <si>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</si>
  <si>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</si>
  <si>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</si>
  <si>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</si>
  <si>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</si>
  <si>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</si>
  <si>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</si>
  <si>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</si>
  <si>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</si>
  <si>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</si>
  <si>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</si>
  <si>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</si>
  <si>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</si>
  <si>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</si>
  <si>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</si>
  <si>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</si>
  <si>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</si>
  <si>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</si>
  <si>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</si>
  <si>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</si>
  <si>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</si>
  <si>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</si>
  <si>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</si>
  <si>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</si>
  <si>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</si>
  <si>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</si>
  <si>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</si>
  <si>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</si>
  <si>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</si>
  <si>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</si>
  <si>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</si>
  <si>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</si>
  <si>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</si>
  <si>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</si>
  <si>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</si>
  <si>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</si>
  <si>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</si>
  <si>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</si>
  <si>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</si>
  <si>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</si>
  <si>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</si>
  <si>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</si>
  <si>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</si>
  <si>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</si>
  <si>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</si>
  <si>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</si>
  <si>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</si>
  <si>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</si>
  <si>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</si>
  <si>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</si>
  <si>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</si>
  <si>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</si>
  <si>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</si>
  <si>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</si>
  <si>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</si>
  <si>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</si>
  <si>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</si>
  <si>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</si>
  <si>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</si>
  <si>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</si>
  <si>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</si>
  <si>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</si>
  <si>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</si>
  <si>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</si>
  <si>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</si>
  <si>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</si>
  <si>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</si>
  <si>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</si>
  <si>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</si>
  <si>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</si>
  <si>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</si>
  <si>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</si>
  <si>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</si>
  <si>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</si>
  <si>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</si>
  <si>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</si>
  <si>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</si>
  <si>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</si>
  <si>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</si>
  <si>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</si>
  <si>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</si>
  <si>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</si>
  <si>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</si>
  <si>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</si>
  <si>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</si>
  <si>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</si>
  <si>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</si>
  <si>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</si>
  <si>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</si>
  <si>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</si>
  <si>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</si>
  <si>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</si>
  <si>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</si>
  <si>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</si>
  <si>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</si>
  <si>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</si>
  <si>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</si>
  <si>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</si>
  <si>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</si>
  <si>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</si>
  <si>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</si>
  <si>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</si>
  <si>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</si>
  <si>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</si>
  <si>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</si>
  <si>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</si>
  <si>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</si>
  <si>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</si>
  <si>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</si>
  <si>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</si>
  <si>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</si>
  <si>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</si>
  <si>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</si>
  <si>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</si>
  <si>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</si>
  <si>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</si>
  <si>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</si>
  <si>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</si>
  <si>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</si>
  <si>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</si>
  <si>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</si>
  <si>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</si>
  <si>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</si>
  <si>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</si>
  <si>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</si>
  <si>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</si>
  <si>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</si>
  <si>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</si>
  <si>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</si>
  <si>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</si>
  <si>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</si>
  <si>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</si>
  <si>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</si>
  <si>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</si>
  <si>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</si>
  <si>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</si>
  <si>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</si>
  <si>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</si>
  <si>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</si>
  <si>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</si>
  <si>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</si>
  <si>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</si>
  <si>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</si>
  <si>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</si>
  <si>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</si>
  <si>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</si>
  <si>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</si>
  <si>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</si>
  <si>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</si>
  <si>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</si>
  <si>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</si>
  <si>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</si>
  <si>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</si>
  <si>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</si>
  <si>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</si>
  <si>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</si>
  <si>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</si>
  <si>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</si>
  <si>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</si>
  <si>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</si>
  <si>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</si>
  <si>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</si>
  <si>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</si>
  <si>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</si>
  <si>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</si>
  <si>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</si>
  <si>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</si>
  <si>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</si>
  <si>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</si>
  <si>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</si>
  <si>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</si>
  <si>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</si>
  <si>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</si>
  <si>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</si>
  <si>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</si>
  <si>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</si>
  <si>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</si>
  <si>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</si>
  <si>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</si>
  <si>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</si>
  <si>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</si>
  <si>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</si>
  <si>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</si>
  <si>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</si>
  <si>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</si>
  <si>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</si>
  <si>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</si>
  <si>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</si>
  <si>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</si>
  <si>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</si>
  <si>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</si>
  <si>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</si>
  <si>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</si>
  <si>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</si>
  <si>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</si>
  <si>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</si>
  <si>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</si>
  <si>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</si>
  <si>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</si>
  <si>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</si>
  <si>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</si>
  <si>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</si>
  <si>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</si>
  <si>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</si>
  <si>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</si>
  <si>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</si>
  <si>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</si>
  <si>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</si>
  <si>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</si>
  <si>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</si>
  <si>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</si>
  <si>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</si>
  <si>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</si>
  <si>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</si>
  <si>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</si>
  <si>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</si>
  <si>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</si>
  <si>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</si>
  <si>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</si>
  <si>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</si>
  <si>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</si>
  <si>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</si>
  <si>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</si>
  <si>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</si>
  <si>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</si>
  <si>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</si>
  <si>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</si>
  <si>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</si>
  <si>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</si>
  <si>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</si>
  <si>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</si>
  <si>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</si>
  <si>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</si>
  <si>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</si>
  <si>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</si>
  <si>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</si>
  <si>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</si>
  <si>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</si>
  <si>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</si>
  <si>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</si>
  <si>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</si>
  <si>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</si>
  <si>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</si>
  <si>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</si>
  <si>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</si>
  <si>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</si>
  <si>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</si>
  <si>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</si>
  <si>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</si>
  <si>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</si>
  <si>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</si>
  <si>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</si>
  <si>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</si>
  <si>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</si>
  <si>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</si>
  <si>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</si>
  <si>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</si>
  <si>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</si>
  <si>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</si>
  <si>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</si>
  <si>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</si>
  <si>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</si>
  <si>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</si>
  <si>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</si>
  <si>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</si>
  <si>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</si>
  <si>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</si>
  <si>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</si>
  <si>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</si>
  <si>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</si>
  <si>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</si>
  <si>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</si>
  <si>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</si>
  <si>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</si>
  <si>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</si>
  <si>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</si>
  <si>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</si>
  <si>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</si>
  <si>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</si>
  <si>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</si>
  <si>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</si>
  <si>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</si>
  <si>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</si>
  <si>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</si>
  <si>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</si>
  <si>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</si>
  <si>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</si>
  <si>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</si>
  <si>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</si>
  <si>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</si>
  <si>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</si>
  <si>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</si>
  <si>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</si>
  <si>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</si>
  <si>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</si>
  <si>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</si>
  <si>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</si>
  <si>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</si>
  <si>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</si>
  <si>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</si>
  <si>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</si>
  <si>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</si>
  <si>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</si>
  <si>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</si>
  <si>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</si>
  <si>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</si>
  <si>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</si>
  <si>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</si>
  <si>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</si>
  <si>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</si>
  <si>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</si>
  <si>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</si>
  <si>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</si>
  <si>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</si>
  <si>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</si>
  <si>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</si>
  <si>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</si>
  <si>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</si>
  <si>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</si>
  <si>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</si>
  <si>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</si>
  <si>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</si>
  <si>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</si>
  <si>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</si>
  <si>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</si>
  <si>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</si>
  <si>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</si>
  <si>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</si>
  <si>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</si>
  <si>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</si>
  <si>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</si>
  <si>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</si>
  <si>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</si>
  <si>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</si>
  <si>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</si>
  <si>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</si>
  <si>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</si>
  <si>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</si>
  <si>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</si>
  <si>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</si>
  <si>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</si>
  <si>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</si>
  <si>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</si>
  <si>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</si>
  <si>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</si>
  <si>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</si>
  <si>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</si>
  <si>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</si>
  <si>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</si>
  <si>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</si>
  <si>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</si>
  <si>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</si>
  <si>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</si>
  <si>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</si>
  <si>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</si>
  <si>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</si>
  <si>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</si>
  <si>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</si>
  <si>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</si>
  <si>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</si>
  <si>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</si>
  <si>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</si>
  <si>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</si>
  <si>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</si>
  <si>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</si>
  <si>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</si>
  <si>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</si>
  <si>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</si>
  <si>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</si>
  <si>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</si>
  <si>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</si>
  <si>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</si>
  <si>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</si>
  <si>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</si>
  <si>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</si>
  <si>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</si>
  <si>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</si>
  <si>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</si>
  <si>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</si>
  <si>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</si>
  <si>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</si>
  <si>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</si>
  <si>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</si>
  <si>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</si>
  <si>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</si>
  <si>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</si>
  <si>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</si>
  <si>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</si>
  <si>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</si>
  <si>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</si>
  <si>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</si>
  <si>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</si>
  <si>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</si>
  <si>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</si>
  <si>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</si>
  <si>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</si>
  <si>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</si>
  <si>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</si>
  <si>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</si>
  <si>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</si>
  <si>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</si>
  <si>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</si>
  <si>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</si>
  <si>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</si>
  <si>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</si>
  <si>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</si>
  <si>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</si>
  <si>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</si>
  <si>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</si>
  <si>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</si>
  <si>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</si>
  <si>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</si>
  <si>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</si>
  <si>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</si>
  <si>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</si>
  <si>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</si>
  <si>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</si>
  <si>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</si>
  <si>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</si>
  <si>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</si>
  <si>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</si>
  <si>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</si>
  <si>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</si>
  <si>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</si>
  <si>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</si>
  <si>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</si>
  <si>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</si>
  <si>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</si>
  <si>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</si>
  <si>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</si>
  <si>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</si>
  <si>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</si>
  <si>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</si>
  <si>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</si>
  <si>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</si>
  <si>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</si>
  <si>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</si>
  <si>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</si>
  <si>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</si>
  <si>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</si>
  <si>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</si>
  <si>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</si>
  <si>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</si>
  <si>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</si>
  <si>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</si>
  <si>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</si>
  <si>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</si>
  <si>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</si>
  <si>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</si>
  <si>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</si>
  <si>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</si>
  <si>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</si>
  <si>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</si>
  <si>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</si>
  <si>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</si>
  <si>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</si>
  <si>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</si>
  <si>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</si>
  <si>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</si>
  <si>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</si>
  <si>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</si>
  <si>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</si>
  <si>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</si>
  <si>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</si>
  <si>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</si>
  <si>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</si>
  <si>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</si>
  <si>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</si>
  <si>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</si>
  <si>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</si>
  <si>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</si>
  <si>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</si>
  <si>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</si>
  <si>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</si>
  <si>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</si>
  <si>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</si>
  <si>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</si>
  <si>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</si>
  <si>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</si>
  <si>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</si>
  <si>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</si>
  <si>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</si>
  <si>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</si>
  <si>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</si>
  <si>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</si>
  <si>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</si>
  <si>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</si>
  <si>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</si>
  <si>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</si>
  <si>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</si>
  <si>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</si>
  <si>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</si>
  <si>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</si>
  <si>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</si>
  <si>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</si>
  <si>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</si>
  <si>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</si>
  <si>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</si>
  <si>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</si>
  <si>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</si>
  <si>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</si>
  <si>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</si>
  <si>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</si>
  <si>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</si>
  <si>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</si>
  <si>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</si>
  <si>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</si>
  <si>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</si>
  <si>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</si>
  <si>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</si>
  <si>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</si>
  <si>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</si>
  <si>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</si>
  <si>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</si>
  <si>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</si>
  <si>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</si>
  <si>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</si>
  <si>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</si>
  <si>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</si>
  <si>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</si>
  <si>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</si>
  <si>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</si>
  <si>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</si>
  <si>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</si>
  <si>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</si>
  <si>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</si>
  <si>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</si>
  <si>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</si>
  <si>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</si>
  <si>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</si>
  <si>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</si>
  <si>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</si>
  <si>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</si>
  <si>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</si>
  <si>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</si>
  <si>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</si>
  <si>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</si>
  <si>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</si>
  <si>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</si>
  <si>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</si>
  <si>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</si>
  <si>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</si>
  <si>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</si>
  <si>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</si>
  <si>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</si>
  <si>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</si>
  <si>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</si>
  <si>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</si>
  <si>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</si>
  <si>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</si>
  <si>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</si>
  <si>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</si>
  <si>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</si>
  <si>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</si>
  <si>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</si>
  <si>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</si>
  <si>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</si>
  <si>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</si>
  <si>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</si>
  <si>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</si>
  <si>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</si>
  <si>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</si>
  <si>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</si>
  <si>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</si>
  <si>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</si>
  <si>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</si>
  <si>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</si>
  <si>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</si>
  <si>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</si>
  <si>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</si>
  <si>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</si>
  <si>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</si>
  <si>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</si>
  <si>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</si>
  <si>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</si>
  <si>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</si>
  <si>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</si>
  <si>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</si>
  <si>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</si>
  <si>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</si>
  <si>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</si>
  <si>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</si>
  <si>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</si>
  <si>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</si>
  <si>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</si>
  <si>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</si>
  <si>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</si>
  <si>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</si>
  <si>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</si>
  <si>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</si>
  <si>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</si>
  <si>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</si>
  <si>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</si>
  <si>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</si>
  <si>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</si>
  <si>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</si>
  <si>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</si>
  <si>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</si>
  <si>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</si>
  <si>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</si>
  <si>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</si>
  <si>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</si>
  <si>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</si>
  <si>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</si>
  <si>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</si>
  <si>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</si>
  <si>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</si>
  <si>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</si>
  <si>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</si>
  <si>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</si>
  <si>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</si>
  <si>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</si>
  <si>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</si>
  <si>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</si>
  <si>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</si>
  <si>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</si>
  <si>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</si>
  <si>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</si>
  <si>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</si>
  <si>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</si>
  <si>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</si>
  <si>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</si>
  <si>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</si>
  <si>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</si>
  <si>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</si>
  <si>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</si>
  <si>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</si>
  <si>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</si>
  <si>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</si>
  <si>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</si>
  <si>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</si>
  <si>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</si>
  <si>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</si>
  <si>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</si>
  <si>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</si>
  <si>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</si>
  <si>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</si>
  <si>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</si>
  <si>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</si>
  <si>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</si>
  <si>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</si>
  <si>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</si>
  <si>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</si>
  <si>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</si>
  <si>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</si>
  <si>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</si>
  <si>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</si>
  <si>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</si>
  <si>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</si>
  <si>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</si>
  <si>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</si>
  <si>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</si>
  <si>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</si>
  <si>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</si>
  <si>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</si>
  <si>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</si>
  <si>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</si>
  <si>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</si>
  <si>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</si>
  <si>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</si>
  <si>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</si>
  <si>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</si>
  <si>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</si>
  <si>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</si>
  <si>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</si>
  <si>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</si>
  <si>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</si>
  <si>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</si>
  <si>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</si>
  <si>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</si>
  <si>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</si>
  <si>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</si>
  <si>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</si>
  <si>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</si>
  <si>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</si>
  <si>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</si>
  <si>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</si>
  <si>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</si>
  <si>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</si>
  <si>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</si>
  <si>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</si>
  <si>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</si>
  <si>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</si>
  <si>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</si>
  <si>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</si>
  <si>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</si>
  <si>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</si>
  <si>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</si>
  <si>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</si>
  <si>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</si>
  <si>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</si>
  <si>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</si>
  <si>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</si>
  <si>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</si>
  <si>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</si>
  <si>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</si>
  <si>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</si>
  <si>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</si>
  <si>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</si>
  <si>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</si>
  <si>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</si>
  <si>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</si>
  <si>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</si>
  <si>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</si>
  <si>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</si>
  <si>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</si>
  <si>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</si>
  <si>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</si>
  <si>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</si>
  <si>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</si>
  <si>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</si>
  <si>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</si>
  <si>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</si>
  <si>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</si>
  <si>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</si>
  <si>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</si>
  <si>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</si>
  <si>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</si>
  <si>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</si>
  <si>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</si>
  <si>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</si>
  <si>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</si>
  <si>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</si>
  <si>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</si>
  <si>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</si>
  <si>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</si>
  <si>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</si>
  <si>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</si>
  <si>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</si>
  <si>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</si>
  <si>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</si>
  <si>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</si>
  <si>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</si>
  <si>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</si>
  <si>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</si>
  <si>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</si>
  <si>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</si>
  <si>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</si>
  <si>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</si>
  <si>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</si>
  <si>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</si>
  <si>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</si>
  <si>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</si>
  <si>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</si>
  <si>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</si>
  <si>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</si>
  <si>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</si>
  <si>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</si>
  <si>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</si>
  <si>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</si>
  <si>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</si>
  <si>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</si>
  <si>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</si>
  <si>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</si>
  <si>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</si>
  <si>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</si>
  <si>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</si>
  <si>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</si>
  <si>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</si>
  <si>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</si>
  <si>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</si>
  <si>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</si>
  <si>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</si>
  <si>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</si>
  <si>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</si>
  <si>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</si>
  <si>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</si>
  <si>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</si>
  <si>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</si>
  <si>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</si>
  <si>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</si>
  <si>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</si>
  <si>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</si>
  <si>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</si>
  <si>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</si>
  <si>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</si>
  <si>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</si>
  <si>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</si>
  <si>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</si>
  <si>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</si>
  <si>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</si>
  <si>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</si>
  <si>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</si>
  <si>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</si>
  <si>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</si>
  <si>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</si>
  <si>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</si>
  <si>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</si>
  <si>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</si>
  <si>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</si>
  <si>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</si>
  <si>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</si>
  <si>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</si>
  <si>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</si>
  <si>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</si>
  <si>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</si>
  <si>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</si>
  <si>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</si>
  <si>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</si>
  <si>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</si>
  <si>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</si>
  <si>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</si>
  <si>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</si>
  <si>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</si>
  <si>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</si>
  <si>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</si>
  <si>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</si>
  <si>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</si>
  <si>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</si>
  <si>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</si>
  <si>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</si>
  <si>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</si>
  <si>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</si>
  <si>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</si>
  <si>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</si>
  <si>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</si>
  <si>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</si>
  <si>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</si>
  <si>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</si>
  <si>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</si>
  <si>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</si>
  <si>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</si>
  <si>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</si>
  <si>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</si>
  <si>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</si>
  <si>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</si>
  <si>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</si>
  <si>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</si>
  <si>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</si>
  <si>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</si>
  <si>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</si>
  <si>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</si>
  <si>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</si>
  <si>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</si>
  <si>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</si>
  <si>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</si>
  <si>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</si>
  <si>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</si>
  <si>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</si>
  <si>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</si>
  <si>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</si>
  <si>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</si>
  <si>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</si>
  <si>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</si>
  <si>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</si>
  <si>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</si>
  <si>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</si>
  <si>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</si>
  <si>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</si>
  <si>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</si>
  <si>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</si>
  <si>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</si>
  <si>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</si>
  <si>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</si>
  <si>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</si>
  <si>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</si>
  <si>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</si>
  <si>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</si>
  <si>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</si>
  <si>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</si>
  <si>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</si>
  <si>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</si>
  <si>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</si>
  <si>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</si>
  <si>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</si>
  <si>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</si>
  <si>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</si>
  <si>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</si>
  <si>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</si>
  <si>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</si>
  <si>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</si>
  <si>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</si>
  <si>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</si>
  <si>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</si>
  <si>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</si>
  <si>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</si>
  <si>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</si>
  <si>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</si>
  <si>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</si>
  <si>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</si>
  <si>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</si>
  <si>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</si>
  <si>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</si>
  <si>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</si>
  <si>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</si>
  <si>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</si>
  <si>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</si>
  <si>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</si>
  <si>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</si>
  <si>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</si>
  <si>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</si>
  <si>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</si>
  <si>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</si>
  <si>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</si>
  <si>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</si>
  <si>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</si>
  <si>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</si>
  <si>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</si>
  <si>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</si>
  <si>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</si>
  <si>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</si>
  <si>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</si>
  <si>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</si>
  <si>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</si>
  <si>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</si>
  <si>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</si>
  <si>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</si>
  <si>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</si>
  <si>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</si>
  <si>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</si>
  <si>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</si>
  <si>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</si>
  <si>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</si>
  <si>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</si>
  <si>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</si>
  <si>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</si>
  <si>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</si>
  <si>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</si>
  <si>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</si>
  <si>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</si>
  <si>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</si>
  <si>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</si>
  <si>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</si>
  <si>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</si>
  <si>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</si>
  <si>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</si>
  <si>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</si>
  <si>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</si>
  <si>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</si>
  <si>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</si>
  <si>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</si>
  <si>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</si>
  <si>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</si>
  <si>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</si>
  <si>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</si>
  <si>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</si>
  <si>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</si>
  <si>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</si>
  <si>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</si>
  <si>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</si>
  <si>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</si>
  <si>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</si>
  <si>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</si>
  <si>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</si>
  <si>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</si>
  <si>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</si>
  <si>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</si>
  <si>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</si>
  <si>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</si>
  <si>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</si>
  <si>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</si>
  <si>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</si>
  <si>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</si>
  <si>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</si>
  <si>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</si>
  <si>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</si>
  <si>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</si>
  <si>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</si>
  <si>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</si>
  <si>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</si>
  <si>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</si>
  <si>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</si>
  <si>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</si>
  <si>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</si>
  <si>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</si>
  <si>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</si>
  <si>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</si>
  <si>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</si>
  <si>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</si>
  <si>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</si>
  <si>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</si>
  <si>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</si>
  <si>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</si>
  <si>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</si>
  <si>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</si>
  <si>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</si>
  <si>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</si>
  <si>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</si>
  <si>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</si>
  <si>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</si>
  <si>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</si>
  <si>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</si>
  <si>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</si>
  <si>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</si>
  <si>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</si>
  <si>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</si>
  <si>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</si>
  <si>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</si>
  <si>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</si>
  <si>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</si>
  <si>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</si>
  <si>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</si>
  <si>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</si>
  <si>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</si>
  <si>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</si>
  <si>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</si>
  <si>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</si>
  <si>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</si>
  <si>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</si>
  <si>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</si>
  <si>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</si>
  <si>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</si>
  <si>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</si>
  <si>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</si>
  <si>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</si>
  <si>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</si>
  <si>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</si>
  <si>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</si>
  <si>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</si>
  <si>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</si>
  <si>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</si>
  <si>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</si>
  <si>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</si>
  <si>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</si>
  <si>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</si>
  <si>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</si>
  <si>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</si>
  <si>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</si>
  <si>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</si>
  <si>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</si>
  <si>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</si>
  <si>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</si>
  <si>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</si>
  <si>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</si>
  <si>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</si>
  <si>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</si>
  <si>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</si>
  <si>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</si>
  <si>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</si>
  <si>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</si>
  <si>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</si>
  <si>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</si>
  <si>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</si>
  <si>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</si>
  <si>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</si>
  <si>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</si>
  <si>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</si>
  <si>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</si>
  <si>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</si>
  <si>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</si>
  <si>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</si>
  <si>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</si>
  <si>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</si>
  <si>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</si>
  <si>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</si>
  <si>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</si>
  <si>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</si>
  <si>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</si>
  <si>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</si>
  <si>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</si>
  <si>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</si>
  <si>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</si>
  <si>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</si>
  <si>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</si>
  <si>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</si>
  <si>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</si>
  <si>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</si>
  <si>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</si>
  <si>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</si>
  <si>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</si>
  <si>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</si>
  <si>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</si>
  <si>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</si>
  <si>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</si>
  <si>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</si>
  <si>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</si>
  <si>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</si>
  <si>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</si>
  <si>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</si>
  <si>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</si>
  <si>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</si>
  <si>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</si>
  <si>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</si>
  <si>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</si>
  <si>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</si>
  <si>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</si>
  <si>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</si>
  <si>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</si>
  <si>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</si>
  <si>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</si>
  <si>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</si>
  <si>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</si>
  <si>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</si>
  <si>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</si>
  <si>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</si>
  <si>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</si>
  <si>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</si>
  <si>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</si>
  <si>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</si>
  <si>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</si>
  <si>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</si>
  <si>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</si>
  <si>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</si>
  <si>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</si>
  <si>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</si>
  <si>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</si>
  <si>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</si>
  <si>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</si>
  <si>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</si>
  <si>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</si>
  <si>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</si>
  <si>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</si>
  <si>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</si>
  <si>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</si>
  <si>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</si>
  <si>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</si>
  <si>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</si>
  <si>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</si>
  <si>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</si>
  <si>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</si>
  <si>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</si>
  <si>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</si>
  <si>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</si>
  <si>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</si>
  <si>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</si>
  <si>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</si>
  <si>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</si>
  <si>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</si>
  <si>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</si>
  <si>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</si>
  <si>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</si>
  <si>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</si>
  <si>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</si>
  <si>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</si>
  <si>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</si>
  <si>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</si>
  <si>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</si>
  <si>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</si>
  <si>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</si>
  <si>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</si>
  <si>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</si>
  <si>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</si>
  <si>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</si>
  <si>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</si>
  <si>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</si>
  <si>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</si>
  <si>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</si>
  <si>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</si>
  <si>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</si>
  <si>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</si>
  <si>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</si>
  <si>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</si>
  <si>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</si>
  <si>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</si>
  <si>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</si>
  <si>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</si>
  <si>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</si>
  <si>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</si>
  <si>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</si>
  <si>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</si>
  <si>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</si>
  <si>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</si>
  <si>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</si>
  <si>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</si>
  <si>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</si>
  <si>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</si>
  <si>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</si>
  <si>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</si>
  <si>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</si>
  <si>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</si>
  <si>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</si>
  <si>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</si>
  <si>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</si>
  <si>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</si>
  <si>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</si>
  <si>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</si>
  <si>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</si>
  <si>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</si>
  <si>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</si>
  <si>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</si>
  <si>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</si>
  <si>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</si>
  <si>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</si>
  <si>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</si>
  <si>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</si>
  <si>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</si>
  <si>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</si>
  <si>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</si>
  <si>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</si>
  <si>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</si>
  <si>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</si>
  <si>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</si>
  <si>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</si>
  <si>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</si>
  <si>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</si>
  <si>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</si>
  <si>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</si>
  <si>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</si>
  <si>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</si>
  <si>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</si>
  <si>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</si>
  <si>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</si>
  <si>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</si>
  <si>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</si>
  <si>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</si>
  <si>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</si>
  <si>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</si>
  <si>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</si>
  <si>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</si>
  <si>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</si>
  <si>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</si>
  <si>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</si>
  <si>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</si>
  <si>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</si>
  <si>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</si>
  <si>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</si>
  <si>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</si>
  <si>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</si>
  <si>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</si>
  <si>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</si>
  <si>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</si>
  <si>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</si>
  <si>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</si>
  <si>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</si>
  <si>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</si>
  <si>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</si>
  <si>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</si>
  <si>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</si>
  <si>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</si>
  <si>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</si>
  <si>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</si>
  <si>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</si>
  <si>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</si>
  <si>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</si>
  <si>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</si>
  <si>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</si>
  <si>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</si>
  <si>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</si>
  <si>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</si>
  <si>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</si>
  <si>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</si>
  <si>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</si>
  <si>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</si>
  <si>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</si>
  <si>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</si>
  <si>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</si>
  <si>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</si>
  <si>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</si>
  <si>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</si>
  <si>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</si>
  <si>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</si>
  <si>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</si>
  <si>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</si>
  <si>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</si>
  <si>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</si>
  <si>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</si>
  <si>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</si>
  <si>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</si>
  <si>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</si>
  <si>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</si>
  <si>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</si>
  <si>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</si>
  <si>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</si>
  <si>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</si>
  <si>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</si>
  <si>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</si>
  <si>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</si>
  <si>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</si>
  <si>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</si>
  <si>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</si>
  <si>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</si>
  <si>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</si>
  <si>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</si>
  <si>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</si>
  <si>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</si>
  <si>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</si>
  <si>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</si>
  <si>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</si>
  <si>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</si>
  <si>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</si>
  <si>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</si>
  <si>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</si>
  <si>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</si>
  <si>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</si>
  <si>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</si>
  <si>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</si>
  <si>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</si>
  <si>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</si>
  <si>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</si>
  <si>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</si>
  <si>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</si>
  <si>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</si>
  <si>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</si>
  <si>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</si>
  <si>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</si>
  <si>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</si>
  <si>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</si>
  <si>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</si>
  <si>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</si>
  <si>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</si>
  <si>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</si>
  <si>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</si>
  <si>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</si>
  <si>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</si>
  <si>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</si>
  <si>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</si>
  <si>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</si>
  <si>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</si>
  <si>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</si>
  <si>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</si>
  <si>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</si>
  <si>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</si>
  <si>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</si>
  <si>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</si>
  <si>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</si>
  <si>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</si>
  <si>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</si>
  <si>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</si>
  <si>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</si>
  <si>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</si>
  <si>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</si>
  <si>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</si>
  <si>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</si>
  <si>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</si>
  <si>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</si>
  <si>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</si>
  <si>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</si>
  <si>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</si>
  <si>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</si>
  <si>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</si>
  <si>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</si>
  <si>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</si>
  <si>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</si>
  <si>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</si>
  <si>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</si>
  <si>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</si>
  <si>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</si>
  <si>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</si>
  <si>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</si>
  <si>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</si>
  <si>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</si>
  <si>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</si>
  <si>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</si>
  <si>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</si>
  <si>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</si>
  <si>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</si>
  <si>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</si>
  <si>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</si>
  <si>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</si>
  <si>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</si>
  <si>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</si>
  <si>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</si>
  <si>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</si>
  <si>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</si>
  <si>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</si>
  <si>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</si>
  <si>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</si>
  <si>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</si>
  <si>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</si>
  <si>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</si>
  <si>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</si>
  <si>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</si>
  <si>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</si>
  <si>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</si>
  <si>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</si>
  <si>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</si>
  <si>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</si>
  <si>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</si>
  <si>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</si>
  <si>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</si>
  <si>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</si>
  <si>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</si>
  <si>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</si>
  <si>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</si>
  <si>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</si>
  <si>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</si>
  <si>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</si>
  <si>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</si>
  <si>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</si>
  <si>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</si>
  <si>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</si>
  <si>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</si>
  <si>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</si>
  <si>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</si>
  <si>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</si>
  <si>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</si>
  <si>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</si>
  <si>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</si>
  <si>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</si>
  <si>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</si>
  <si>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</si>
  <si>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</si>
  <si>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</si>
  <si>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</si>
  <si>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</si>
  <si>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</si>
  <si>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</si>
  <si>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</si>
  <si>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</si>
  <si>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</si>
  <si>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</si>
  <si>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</si>
  <si>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</si>
  <si>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</si>
  <si>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</si>
  <si>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</si>
  <si>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</si>
  <si>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</si>
  <si>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</si>
  <si>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</si>
  <si>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</si>
  <si>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</si>
  <si>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</si>
  <si>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</si>
  <si>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</si>
  <si>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</si>
  <si>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</si>
  <si>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</si>
  <si>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</si>
  <si>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</si>
  <si>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</si>
  <si>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</si>
  <si>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</si>
  <si>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</si>
  <si>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</si>
  <si>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</si>
  <si>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</si>
  <si>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</si>
  <si>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</si>
  <si>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</si>
  <si>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</si>
  <si>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</si>
  <si>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</si>
  <si>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</si>
  <si>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</si>
  <si>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</si>
  <si>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</si>
  <si>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</si>
  <si>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</si>
  <si>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</si>
  <si>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</si>
  <si>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</si>
  <si>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</si>
  <si>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</si>
  <si>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</si>
  <si>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</si>
  <si>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</si>
  <si>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</si>
  <si>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</si>
  <si>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</si>
  <si>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</si>
  <si>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</si>
  <si>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</si>
  <si>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</si>
  <si>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</si>
  <si>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</si>
  <si>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</si>
  <si>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</si>
  <si>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</si>
  <si>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</si>
  <si>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</si>
  <si>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</si>
  <si>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</si>
  <si>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</si>
  <si>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</si>
  <si>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</si>
  <si>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</si>
  <si>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</si>
  <si>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</si>
  <si>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</si>
  <si>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</si>
  <si>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</si>
  <si>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</si>
  <si>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</si>
  <si>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</si>
  <si>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</si>
  <si>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</si>
  <si>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</si>
  <si>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</si>
  <si>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</si>
  <si>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</si>
  <si>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</si>
  <si>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</si>
  <si>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</si>
  <si>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</si>
  <si>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</si>
  <si>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</si>
  <si>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</si>
  <si>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</si>
  <si>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</si>
  <si>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</si>
  <si>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</si>
  <si>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</si>
  <si>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</si>
  <si>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</si>
  <si>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</si>
  <si>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</si>
  <si>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</si>
  <si>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</si>
  <si>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</si>
  <si>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</si>
  <si>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</si>
  <si>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</si>
  <si>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</si>
  <si>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</si>
  <si>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</si>
  <si>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</si>
  <si>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</si>
  <si>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</si>
  <si>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</si>
  <si>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</si>
  <si>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</si>
  <si>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</si>
  <si>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</si>
  <si>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</si>
  <si>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</si>
  <si>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</si>
  <si>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</si>
  <si>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</si>
  <si>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</si>
  <si>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</si>
  <si>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</si>
  <si>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</si>
  <si>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</si>
  <si>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</si>
  <si>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</si>
  <si>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</si>
  <si>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</si>
  <si>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</si>
  <si>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</si>
  <si>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</si>
  <si>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</si>
  <si>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</si>
  <si>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</si>
  <si>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</si>
  <si>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</si>
  <si>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</si>
  <si>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</si>
  <si>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</si>
  <si>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</si>
  <si>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</si>
  <si>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</si>
  <si>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</si>
  <si>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</si>
  <si>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</si>
  <si>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</si>
  <si>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</si>
  <si>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</si>
  <si>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</si>
  <si>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</si>
  <si>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</si>
  <si>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</si>
  <si>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</si>
  <si>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</si>
  <si>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</si>
  <si>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</si>
  <si>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</si>
  <si>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</si>
  <si>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</si>
  <si>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</si>
  <si>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</si>
  <si>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</si>
  <si>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</si>
  <si>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</si>
  <si>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</si>
  <si>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</si>
  <si>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</si>
  <si>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</si>
  <si>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</si>
  <si>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</si>
  <si>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</si>
  <si>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</si>
  <si>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</si>
  <si>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</si>
  <si>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</si>
  <si>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</si>
  <si>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</si>
  <si>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</si>
  <si>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</si>
  <si>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</si>
  <si>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</si>
  <si>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</si>
  <si>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</si>
  <si>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</si>
  <si>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</si>
  <si>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</si>
  <si>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</si>
  <si>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</si>
  <si>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</si>
  <si>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</si>
  <si>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</si>
  <si>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</si>
  <si>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</si>
  <si>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</si>
  <si>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</si>
  <si>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</si>
  <si>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</si>
  <si>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</si>
  <si>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</si>
  <si>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</si>
  <si>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</si>
  <si>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</si>
  <si>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</si>
  <si>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</si>
  <si>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</si>
  <si>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</si>
  <si>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</si>
  <si>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</si>
  <si>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</si>
  <si>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</si>
  <si>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</si>
  <si>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</si>
  <si>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</si>
  <si>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</si>
  <si>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</si>
  <si>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</si>
  <si>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</si>
  <si>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</si>
  <si>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</si>
  <si>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</si>
  <si>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</si>
  <si>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</si>
  <si>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</si>
  <si>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</si>
  <si>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</si>
  <si>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</si>
  <si>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</si>
  <si>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</si>
  <si>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</si>
  <si>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</si>
  <si>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</si>
  <si>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</si>
  <si>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</si>
  <si>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</si>
  <si>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</si>
  <si>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</si>
  <si>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</si>
  <si>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</si>
  <si>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</si>
  <si>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</si>
  <si>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</si>
  <si>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</si>
  <si>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</si>
  <si>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</si>
  <si>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</si>
  <si>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</si>
  <si>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</si>
  <si>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</si>
  <si>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</si>
  <si>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</si>
  <si>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</si>
  <si>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</si>
  <si>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</si>
  <si>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</si>
  <si>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</si>
  <si>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</si>
  <si>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</si>
  <si>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</si>
  <si>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</si>
  <si>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</si>
  <si>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</si>
  <si>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</si>
  <si>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</si>
  <si>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</si>
  <si>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</si>
  <si>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</si>
  <si>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</si>
  <si>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</si>
  <si>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</si>
  <si>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</si>
  <si>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</si>
  <si>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</si>
  <si>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</si>
  <si>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</si>
  <si>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</si>
  <si>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</si>
  <si>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</si>
  <si>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</si>
  <si>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</si>
  <si>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</si>
  <si>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</si>
  <si>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</si>
  <si>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</si>
  <si>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</si>
  <si>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</si>
  <si>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</si>
  <si>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</si>
  <si>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</si>
  <si>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</si>
  <si>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</si>
  <si>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</si>
  <si>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</si>
  <si>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</si>
  <si>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</si>
  <si>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</si>
  <si>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</si>
  <si>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</si>
  <si>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</si>
  <si>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</si>
  <si>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</si>
  <si>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</si>
  <si>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</si>
  <si>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</si>
  <si>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</si>
  <si>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</si>
  <si>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</si>
  <si>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</si>
  <si>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</si>
  <si>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</si>
  <si>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</si>
  <si>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</si>
  <si>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</si>
  <si>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</si>
  <si>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</si>
  <si>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</si>
  <si>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</si>
  <si>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</si>
  <si>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</si>
  <si>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</si>
  <si>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</si>
  <si>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</si>
  <si>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</si>
  <si>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</si>
  <si>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</si>
  <si>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</si>
  <si>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</si>
  <si>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</si>
  <si>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</si>
  <si>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</si>
  <si>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</si>
  <si>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</si>
  <si>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</si>
  <si>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</si>
  <si>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</si>
  <si>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</si>
  <si>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</si>
  <si>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</si>
  <si>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</si>
  <si>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</si>
  <si>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</si>
  <si>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</si>
  <si>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</si>
  <si>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</si>
  <si>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</si>
  <si>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</si>
  <si>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</si>
  <si>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</si>
  <si>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</si>
  <si>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</si>
  <si>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</si>
  <si>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</si>
  <si>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</si>
  <si>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</si>
  <si>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</si>
  <si>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</si>
  <si>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</si>
  <si>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</si>
  <si>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</si>
  <si>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</si>
  <si>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</si>
  <si>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</si>
  <si>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</si>
  <si>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</si>
  <si>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</si>
  <si>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</si>
  <si>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</si>
  <si>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</si>
  <si>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</si>
  <si>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</si>
  <si>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</si>
  <si>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</si>
  <si>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</si>
  <si>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</si>
  <si>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</si>
  <si>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</si>
  <si>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</si>
  <si>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</si>
  <si>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</si>
  <si>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</si>
  <si>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</si>
  <si>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</si>
  <si>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</si>
  <si>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</si>
  <si>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</si>
  <si>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</si>
  <si>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</si>
  <si>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</si>
  <si>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</si>
  <si>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</si>
  <si>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</si>
  <si>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</si>
  <si>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</si>
  <si>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</si>
  <si>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</si>
  <si>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</si>
  <si>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</si>
  <si>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</si>
  <si>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</si>
  <si>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</si>
  <si>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</si>
  <si>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</si>
  <si>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</si>
  <si>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</si>
  <si>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</si>
  <si>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</si>
  <si>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</si>
  <si>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</si>
  <si>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</si>
  <si>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</si>
  <si>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</si>
  <si>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</si>
  <si>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</si>
  <si>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</si>
  <si>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</si>
  <si>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</si>
  <si>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</si>
  <si>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</si>
  <si>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</si>
  <si>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</si>
  <si>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</si>
  <si>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</si>
  <si>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</si>
  <si>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</si>
  <si>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</si>
  <si>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</si>
  <si>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</si>
  <si>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</si>
  <si>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</si>
  <si>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</si>
  <si>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</si>
  <si>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</si>
  <si>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</si>
  <si>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</si>
  <si>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</si>
  <si>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</si>
  <si>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</si>
  <si>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</si>
  <si>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</si>
  <si>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</si>
  <si>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</si>
  <si>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</si>
  <si>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</si>
  <si>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</si>
  <si>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</si>
  <si>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</si>
  <si>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</si>
  <si>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</si>
  <si>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</si>
  <si>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</si>
  <si>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</si>
  <si>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</si>
  <si>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</si>
  <si>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</si>
  <si>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</si>
  <si>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</si>
  <si>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</si>
  <si>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</si>
  <si>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</si>
  <si>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</si>
  <si>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</si>
  <si>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</si>
  <si>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</si>
  <si>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</si>
  <si>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</si>
  <si>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</si>
  <si>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</si>
  <si>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</si>
  <si>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</si>
  <si>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</si>
  <si>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</si>
  <si>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</si>
  <si>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</si>
  <si>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</si>
  <si>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</si>
  <si>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</si>
  <si>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</si>
  <si>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</si>
  <si>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</si>
  <si>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</si>
  <si>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</si>
  <si>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</si>
  <si>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</si>
  <si>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</si>
  <si>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</si>
  <si>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</si>
  <si>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</si>
  <si>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</si>
  <si>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</si>
  <si>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</si>
  <si>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</si>
  <si>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</si>
  <si>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</si>
  <si>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</si>
  <si>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</si>
  <si>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</si>
  <si>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</si>
  <si>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</si>
  <si>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</si>
  <si>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</si>
  <si>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</si>
  <si>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</si>
  <si>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</si>
  <si>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</si>
  <si>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</si>
  <si>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</si>
  <si>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</si>
  <si>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</si>
  <si>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</si>
  <si>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</si>
  <si>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</si>
  <si>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</si>
  <si>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</si>
  <si>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</si>
  <si>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</si>
  <si>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</si>
  <si>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</si>
  <si>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</si>
  <si>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</si>
  <si>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</si>
  <si>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</si>
  <si>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</si>
  <si>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</si>
  <si>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</si>
  <si>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</si>
  <si>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</si>
  <si>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</si>
  <si>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</si>
  <si>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</si>
  <si>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</si>
  <si>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</si>
  <si>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</si>
  <si>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</si>
  <si>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</si>
  <si>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</si>
  <si>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</si>
  <si>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</si>
  <si>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</si>
  <si>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</si>
  <si>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</si>
  <si>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</si>
  <si>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</si>
  <si>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</si>
  <si>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</si>
  <si>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</si>
  <si>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</si>
  <si>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</si>
  <si>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</si>
  <si>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</si>
  <si>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</si>
  <si>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</si>
  <si>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</si>
  <si>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</si>
  <si>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</si>
  <si>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</si>
  <si>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</si>
  <si>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</si>
  <si>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</si>
  <si>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</si>
  <si>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</si>
  <si>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</si>
  <si>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</si>
  <si>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</si>
  <si>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</si>
  <si>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</si>
  <si>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</si>
  <si>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</si>
  <si>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</si>
  <si>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</si>
  <si>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</si>
  <si>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</si>
  <si>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</si>
  <si>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</si>
  <si>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</si>
  <si>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</si>
  <si>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</si>
  <si>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</si>
  <si>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</si>
  <si>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</si>
  <si>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</si>
  <si>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</si>
  <si>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</si>
  <si>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</si>
  <si>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</si>
  <si>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</si>
  <si>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</si>
  <si>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</si>
  <si>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</si>
  <si>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</si>
  <si>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</si>
  <si>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</si>
  <si>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</si>
  <si>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</si>
  <si>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</si>
  <si>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</si>
  <si>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</si>
  <si>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</si>
  <si>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</si>
  <si>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</si>
  <si>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</si>
  <si>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</si>
  <si>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</si>
  <si>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</si>
  <si>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</si>
  <si>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</si>
  <si>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</si>
  <si>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</si>
  <si>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</si>
  <si>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</si>
  <si>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</si>
  <si>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</si>
  <si>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</si>
  <si>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</si>
  <si>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</si>
  <si>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</si>
  <si>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</si>
  <si>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</si>
  <si>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</si>
  <si>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</si>
  <si>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</si>
  <si>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</si>
  <si>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</si>
  <si>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</si>
  <si>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</si>
  <si>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</si>
  <si>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</si>
  <si>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</si>
  <si>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</si>
  <si>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</si>
  <si>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</si>
  <si>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</si>
  <si>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</si>
  <si>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</si>
  <si>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</si>
  <si>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</si>
  <si>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</si>
  <si>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</si>
  <si>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</si>
  <si>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</si>
  <si>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</si>
  <si>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</si>
  <si>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</si>
  <si>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</si>
  <si>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</si>
  <si>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</si>
  <si>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</si>
  <si>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</si>
  <si>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</si>
  <si>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</si>
  <si>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</si>
  <si>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</si>
  <si>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</si>
  <si>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</si>
  <si>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</si>
  <si>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</si>
  <si>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</si>
  <si>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</si>
  <si>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</si>
  <si>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</si>
  <si>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</si>
  <si>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</si>
  <si>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</si>
  <si>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</si>
  <si>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</si>
  <si>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</si>
  <si>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</si>
  <si>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</si>
  <si>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</si>
  <si>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</si>
  <si>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</si>
  <si>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</si>
  <si>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</si>
  <si>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</si>
  <si>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</si>
  <si>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</si>
  <si>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</si>
  <si>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</si>
  <si>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</si>
  <si>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</si>
  <si>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</si>
  <si>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</si>
  <si>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</si>
  <si>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</si>
  <si>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</si>
  <si>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</si>
  <si>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</si>
  <si>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</si>
  <si>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</si>
  <si>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</si>
  <si>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</si>
  <si>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</si>
  <si>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</si>
  <si>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</si>
  <si>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</si>
  <si>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</si>
  <si>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</si>
  <si>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</si>
  <si>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</si>
  <si>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</si>
  <si>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</si>
  <si>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</si>
  <si>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</si>
  <si>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</si>
  <si>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</si>
  <si>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</si>
  <si>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</si>
  <si>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</si>
  <si>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</si>
  <si>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</si>
  <si>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</si>
  <si>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</si>
  <si>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</si>
  <si>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</si>
  <si>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</si>
  <si>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</si>
  <si>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</si>
  <si>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</si>
  <si>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</si>
  <si>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</si>
  <si>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</si>
  <si>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</si>
  <si>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</si>
  <si>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</si>
  <si>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</si>
  <si>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</si>
  <si>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</si>
  <si>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</si>
  <si>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</si>
  <si>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</si>
  <si>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</si>
  <si>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</si>
  <si>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</si>
  <si>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</si>
  <si>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</si>
  <si>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</si>
  <si>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</si>
  <si>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</si>
  <si>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</si>
  <si>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</si>
  <si>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</si>
  <si>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</si>
  <si>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</si>
  <si>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</si>
  <si>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</si>
  <si>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</si>
  <si>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</si>
  <si>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</si>
  <si>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</si>
  <si>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</si>
  <si>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</si>
  <si>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</si>
  <si>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</si>
  <si>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</si>
  <si>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</si>
  <si>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</si>
  <si>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</si>
  <si>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</si>
  <si>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</si>
  <si>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</si>
  <si>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</si>
  <si>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</si>
  <si>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</si>
  <si>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</si>
  <si>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</si>
  <si>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</si>
  <si>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</si>
  <si>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</si>
  <si>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</si>
  <si>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</si>
  <si>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</si>
  <si>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</si>
  <si>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</si>
  <si>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</si>
  <si>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</si>
  <si>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</si>
  <si>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</si>
  <si>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</si>
  <si>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</si>
  <si>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</si>
  <si>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</si>
  <si>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</si>
  <si>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</si>
  <si>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</si>
  <si>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</si>
  <si>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</si>
  <si>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</si>
  <si>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</si>
  <si>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</si>
  <si>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</si>
  <si>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</si>
  <si>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</si>
  <si>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</si>
  <si>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</si>
  <si>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</si>
  <si>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</si>
  <si>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</si>
  <si>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</si>
  <si>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</si>
  <si>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</si>
  <si>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</si>
  <si>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</si>
  <si>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</si>
  <si>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</si>
  <si>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</si>
  <si>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</si>
  <si>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</si>
  <si>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</si>
  <si>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</si>
  <si>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</si>
  <si>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</si>
  <si>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</si>
  <si>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</si>
  <si>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</si>
  <si>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</si>
  <si>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</si>
  <si>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</si>
  <si>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</si>
  <si>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</si>
  <si>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</si>
  <si>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</si>
  <si>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</si>
  <si>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</si>
  <si>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</si>
  <si>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</si>
  <si>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</si>
  <si>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</si>
  <si>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</si>
  <si>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</si>
  <si>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</si>
  <si>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</si>
  <si>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</si>
  <si>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</si>
  <si>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</si>
  <si>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</si>
  <si>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</si>
  <si>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</si>
  <si>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</si>
  <si>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</si>
  <si>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</si>
  <si>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</si>
  <si>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</si>
  <si>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</si>
  <si>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</si>
  <si>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</si>
  <si>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</si>
  <si>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</si>
  <si>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</si>
  <si>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</si>
  <si>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</si>
  <si>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</si>
  <si>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</si>
  <si>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</si>
  <si>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</si>
  <si>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</si>
  <si>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</si>
  <si>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</si>
  <si>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</si>
  <si>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</si>
  <si>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</si>
  <si>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</si>
  <si>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</si>
  <si>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</si>
  <si>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</si>
  <si>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</si>
  <si>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</si>
  <si>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</si>
  <si>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</si>
  <si>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</si>
  <si>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</si>
  <si>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</si>
  <si>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</si>
  <si>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</si>
  <si>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</si>
  <si>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</si>
  <si>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</si>
  <si>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</si>
  <si>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</si>
  <si>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</si>
  <si>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</si>
  <si>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</si>
  <si>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</si>
  <si>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</si>
  <si>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</si>
  <si>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</si>
  <si>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</si>
  <si>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</si>
  <si>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</si>
  <si>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</si>
  <si>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</si>
  <si>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</si>
  <si>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</si>
  <si>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</si>
  <si>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</si>
  <si>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</si>
  <si>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</si>
  <si>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</si>
  <si>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</si>
  <si>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</si>
  <si>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</si>
  <si>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</si>
  <si>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</si>
  <si>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</si>
  <si>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</si>
  <si>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</si>
  <si>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</si>
  <si>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</si>
  <si>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</si>
  <si>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</si>
  <si>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</si>
  <si>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</si>
  <si>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</si>
  <si>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</si>
  <si>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</si>
  <si>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</si>
  <si>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</si>
  <si>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</si>
  <si>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</si>
  <si>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</si>
  <si>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</si>
  <si>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</si>
  <si>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</si>
  <si>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</si>
  <si>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</si>
  <si>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</si>
  <si>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</si>
  <si>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</si>
  <si>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</si>
  <si>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</si>
  <si>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</si>
  <si>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</si>
  <si>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</si>
  <si>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</si>
  <si>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</si>
  <si>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</si>
  <si>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</si>
  <si>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</si>
  <si>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</si>
  <si>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</si>
  <si>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</si>
  <si>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</si>
  <si>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</si>
  <si>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</si>
  <si>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</si>
  <si>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</si>
  <si>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</si>
  <si>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</si>
  <si>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</si>
  <si>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</si>
  <si>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</si>
  <si>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</si>
  <si>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</si>
  <si>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</si>
  <si>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</si>
  <si>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</si>
  <si>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</si>
  <si>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</si>
  <si>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</si>
  <si>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</si>
  <si>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</si>
  <si>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</si>
  <si>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</si>
  <si>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</si>
  <si>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</si>
  <si>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</si>
  <si>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</si>
  <si>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</si>
  <si>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</si>
  <si>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</si>
  <si>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</si>
  <si>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</si>
  <si>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</si>
  <si>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</si>
  <si>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</si>
  <si>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</si>
  <si>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</si>
  <si>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</si>
  <si>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</si>
  <si>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</si>
  <si>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</si>
  <si>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</si>
  <si>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</si>
  <si>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</si>
  <si>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</si>
  <si>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</si>
  <si>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</si>
  <si>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</si>
  <si>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</si>
  <si>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</si>
  <si>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</si>
  <si>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</si>
  <si>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</si>
  <si>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</si>
  <si>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</si>
  <si>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</si>
  <si>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</si>
  <si>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</si>
  <si>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</si>
  <si>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</si>
  <si>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</si>
  <si>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</si>
  <si>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</si>
  <si>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</si>
  <si>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</si>
  <si>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</si>
  <si>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</si>
  <si>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</si>
  <si>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</si>
  <si>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</si>
  <si>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</si>
  <si>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</si>
  <si>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</si>
  <si>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</si>
  <si>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</si>
  <si>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</si>
  <si>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</si>
  <si>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</si>
  <si>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</si>
  <si>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</si>
  <si>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</si>
  <si>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</si>
  <si>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</si>
  <si>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</si>
  <si>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</si>
  <si>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</si>
  <si>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</si>
  <si>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</si>
  <si>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</si>
  <si>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</si>
  <si>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</si>
  <si>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</si>
  <si>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</si>
  <si>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</si>
  <si>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</si>
  <si>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</si>
  <si>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</si>
  <si>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</si>
  <si>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</si>
  <si>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</si>
  <si>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</si>
  <si>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</si>
  <si>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</si>
  <si>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</si>
  <si>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</si>
  <si>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</si>
  <si>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</si>
  <si>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</si>
  <si>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</si>
  <si>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</si>
  <si>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</si>
  <si>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</si>
  <si>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</si>
  <si>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</si>
  <si>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</si>
  <si>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</si>
  <si>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</si>
  <si>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</si>
  <si>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</si>
  <si>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</si>
  <si>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</si>
  <si>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</si>
  <si>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</si>
  <si>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</si>
  <si>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</si>
  <si>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</si>
  <si>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</si>
  <si>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</si>
  <si>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</si>
  <si>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</si>
  <si>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</si>
  <si>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</si>
  <si>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</si>
  <si>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</si>
  <si>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</si>
  <si>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</si>
  <si>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</si>
  <si>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</si>
  <si>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</si>
  <si>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</si>
  <si>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</si>
  <si>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</si>
  <si>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</si>
  <si>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</si>
  <si>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</si>
  <si>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</si>
  <si>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</si>
  <si>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</si>
  <si>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</si>
  <si>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</si>
  <si>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</si>
  <si>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</si>
  <si>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</si>
  <si>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</si>
  <si>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</si>
  <si>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</si>
  <si>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</si>
  <si>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</si>
  <si>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</si>
  <si>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</si>
  <si>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</si>
  <si>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</si>
  <si>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</si>
  <si>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</si>
  <si>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</si>
  <si>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</si>
  <si>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</si>
  <si>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</si>
  <si>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</si>
  <si>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</si>
  <si>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</si>
  <si>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</si>
  <si>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</si>
  <si>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</si>
  <si>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</si>
  <si>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</si>
  <si>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</si>
  <si>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</si>
  <si>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</si>
  <si>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</si>
  <si>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</si>
  <si>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</si>
  <si>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</si>
  <si>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</si>
  <si>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</si>
  <si>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</si>
  <si>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</si>
  <si>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</si>
  <si>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</si>
  <si>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</si>
  <si>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</si>
  <si>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</si>
  <si>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</si>
  <si>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</si>
  <si>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</si>
  <si>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</si>
  <si>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</si>
  <si>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</si>
  <si>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</si>
  <si>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</si>
  <si>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</si>
  <si>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</si>
  <si>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</si>
  <si>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</si>
  <si>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</si>
  <si>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</si>
  <si>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</si>
  <si>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</si>
  <si>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</si>
  <si>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</si>
  <si>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</si>
  <si>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</si>
  <si>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</si>
  <si>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</si>
  <si>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</si>
  <si>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</si>
  <si>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</si>
  <si>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</si>
  <si>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</si>
  <si>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</si>
  <si>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</si>
  <si>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</si>
  <si>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</si>
  <si>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</si>
  <si>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</si>
  <si>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</si>
  <si>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</si>
  <si>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</si>
  <si>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</si>
  <si>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</si>
  <si>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</si>
  <si>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</si>
  <si>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</si>
  <si>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</si>
  <si>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</si>
  <si>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</si>
  <si>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</si>
  <si>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</si>
  <si>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</si>
  <si>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</si>
  <si>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</si>
  <si>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</si>
  <si>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</si>
  <si>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</si>
  <si>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</si>
  <si>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</si>
  <si>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</si>
  <si>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</si>
  <si>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</si>
  <si>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</si>
  <si>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</si>
  <si>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</si>
  <si>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</si>
  <si>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</si>
  <si>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</si>
  <si>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</si>
  <si>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</si>
  <si>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</si>
  <si>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</si>
  <si>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</si>
  <si>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</si>
  <si>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</si>
  <si>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</si>
  <si>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</si>
  <si>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</si>
  <si>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</si>
  <si>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</si>
  <si>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</si>
  <si>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</si>
  <si>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</si>
  <si>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</si>
  <si>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</si>
  <si>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</si>
  <si>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</si>
  <si>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</si>
  <si>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</si>
  <si>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</si>
  <si>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</si>
  <si>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</si>
  <si>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</si>
  <si>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</si>
  <si>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</si>
  <si>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</si>
  <si>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</si>
  <si>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</si>
  <si>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</si>
  <si>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</si>
  <si>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</si>
  <si>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</si>
  <si>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</si>
  <si>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</si>
  <si>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</si>
  <si>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</si>
  <si>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</si>
  <si>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</si>
  <si>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</si>
  <si>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</si>
  <si>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</si>
  <si>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</si>
  <si>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</si>
  <si>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</si>
  <si>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</si>
  <si>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</si>
  <si>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</si>
  <si>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</si>
  <si>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</si>
  <si>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</si>
  <si>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</si>
  <si>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</si>
  <si>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</si>
  <si>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</si>
  <si>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</si>
  <si>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</si>
  <si>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</si>
  <si>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</si>
  <si>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</si>
  <si>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</si>
  <si>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</si>
  <si>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</si>
  <si>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</si>
  <si>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</si>
  <si>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</si>
  <si>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</si>
  <si>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</si>
  <si>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</si>
  <si>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</si>
  <si>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</si>
  <si>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</si>
  <si>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</si>
  <si>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</si>
  <si>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</si>
  <si>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</si>
  <si>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</si>
  <si>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</si>
  <si>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</si>
  <si>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</si>
  <si>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</si>
  <si>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</si>
  <si>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</si>
  <si>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</si>
  <si>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</si>
  <si>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</si>
  <si>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</si>
  <si>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</si>
  <si>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</si>
  <si>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</si>
  <si>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</si>
  <si>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</si>
  <si>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</si>
  <si>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</si>
  <si>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</si>
  <si>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</si>
  <si>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</si>
  <si>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</si>
  <si>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</si>
  <si>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</si>
  <si>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</si>
  <si>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</si>
  <si>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</si>
  <si>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</si>
  <si>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</si>
  <si>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</si>
  <si>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</si>
  <si>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</si>
  <si>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</si>
  <si>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</si>
  <si>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</si>
  <si>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</si>
  <si>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</si>
  <si>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</si>
  <si>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</si>
  <si>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</si>
  <si>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</si>
  <si>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</si>
  <si>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</si>
  <si>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</si>
  <si>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</si>
  <si>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</si>
  <si>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</si>
  <si>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</si>
  <si>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</si>
  <si>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</si>
  <si>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</si>
  <si>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</si>
  <si>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</si>
  <si>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</si>
  <si>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</si>
  <si>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</si>
  <si>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</si>
  <si>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</si>
  <si>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</si>
  <si>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</si>
  <si>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</si>
  <si>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</si>
  <si>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</si>
  <si>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</si>
  <si>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</si>
  <si>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</si>
  <si>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</si>
  <si>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</si>
  <si>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</si>
  <si>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</si>
  <si>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</si>
  <si>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</si>
  <si>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</si>
  <si>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</si>
  <si>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</si>
  <si>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</si>
  <si>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</si>
  <si>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</si>
  <si>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</si>
  <si>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</si>
  <si>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</si>
  <si>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</si>
  <si>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</si>
  <si>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</si>
  <si>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</si>
  <si>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</si>
  <si>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</si>
  <si>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</si>
  <si>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</si>
  <si>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</si>
  <si>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</si>
  <si>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</si>
  <si>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</si>
  <si>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</si>
  <si>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</si>
  <si>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</si>
  <si>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</si>
  <si>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</si>
  <si>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</si>
  <si>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</si>
  <si>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</si>
  <si>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</si>
  <si>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</si>
  <si>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</si>
  <si>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</si>
  <si>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</si>
  <si>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</si>
  <si>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</si>
  <si>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</si>
  <si>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</si>
  <si>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</si>
  <si>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</si>
  <si>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</si>
  <si>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</si>
  <si>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</si>
  <si>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</si>
  <si>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</si>
  <si>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</si>
  <si>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</si>
  <si>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</si>
  <si>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</si>
  <si>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</si>
  <si>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</si>
  <si>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</si>
  <si>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</si>
  <si>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</si>
  <si>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</si>
  <si>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</si>
  <si>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</si>
  <si>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</si>
  <si>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</si>
  <si>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</si>
  <si>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</si>
  <si>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</si>
  <si>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</si>
  <si>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</si>
  <si>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</si>
  <si>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</si>
  <si>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</si>
  <si>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</si>
  <si>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</si>
  <si>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</si>
  <si>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</si>
  <si>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</si>
  <si>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</si>
  <si>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</si>
  <si>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</si>
  <si>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</si>
  <si>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</si>
  <si>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</si>
  <si>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</si>
  <si>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</si>
  <si>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</si>
  <si>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</si>
  <si>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</si>
  <si>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</si>
  <si>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</si>
  <si>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</si>
  <si>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</si>
  <si>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</si>
  <si>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</si>
  <si>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</si>
  <si>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</si>
  <si>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</si>
  <si>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</si>
  <si>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</si>
  <si>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</si>
  <si>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</si>
  <si>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</si>
  <si>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</si>
  <si>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</si>
  <si>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</si>
  <si>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</si>
  <si>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</si>
  <si>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</si>
  <si>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</si>
  <si>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</si>
  <si>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</si>
  <si>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</si>
  <si>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</si>
  <si>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</si>
  <si>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</si>
  <si>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</si>
  <si>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</si>
  <si>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</si>
  <si>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</si>
  <si>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</si>
  <si>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</si>
  <si>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</si>
  <si>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</si>
  <si>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</si>
  <si>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</si>
  <si>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</si>
  <si>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</si>
  <si>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</si>
  <si>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</si>
  <si>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</si>
  <si>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</si>
  <si>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</si>
  <si>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</si>
  <si>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</si>
  <si>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</si>
  <si>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</si>
  <si>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</si>
  <si>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</si>
  <si>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</si>
  <si>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</si>
  <si>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</si>
  <si>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</si>
  <si>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</si>
  <si>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</si>
  <si>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</si>
  <si>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</si>
  <si>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</si>
  <si>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</si>
  <si>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</si>
  <si>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</si>
  <si>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</si>
  <si>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</si>
  <si>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</si>
  <si>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</si>
  <si>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</si>
  <si>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</si>
  <si>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</si>
  <si>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</si>
  <si>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</si>
  <si>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</si>
  <si>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</si>
  <si>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</si>
  <si>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</si>
  <si>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</si>
  <si>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</si>
  <si>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</si>
  <si>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</si>
  <si>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</si>
  <si>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</si>
  <si>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</si>
  <si>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</si>
  <si>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</si>
  <si>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</si>
  <si>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</si>
  <si>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</si>
  <si>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</si>
  <si>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</si>
  <si>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</si>
  <si>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</si>
  <si>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</si>
  <si>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</si>
  <si>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</si>
  <si>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</si>
  <si>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</si>
  <si>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</si>
  <si>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</si>
  <si>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</si>
  <si>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</si>
  <si>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</si>
  <si>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</si>
  <si>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</si>
  <si>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</si>
  <si>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</si>
  <si>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</si>
  <si>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</si>
  <si>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</si>
  <si>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</si>
  <si>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</si>
  <si>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</si>
  <si>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</si>
  <si>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</si>
  <si>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</si>
  <si>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</si>
  <si>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</si>
  <si>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</si>
  <si>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</si>
  <si>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</si>
  <si>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</si>
  <si>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</si>
  <si>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</si>
  <si>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</si>
  <si>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</si>
  <si>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</si>
  <si>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</si>
  <si>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</si>
  <si>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</si>
  <si>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</si>
  <si>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</si>
  <si>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</si>
  <si>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</si>
  <si>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</si>
  <si>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</si>
  <si>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</si>
  <si>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</si>
  <si>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</si>
  <si>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</si>
  <si>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</si>
  <si>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</si>
  <si>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</si>
  <si>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</si>
  <si>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</si>
  <si>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</si>
  <si>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</si>
  <si>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</si>
  <si>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</si>
  <si>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</si>
  <si>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</si>
  <si>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</si>
  <si>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</si>
  <si>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</si>
  <si>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</si>
  <si>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</si>
  <si>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</si>
  <si>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</si>
  <si>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</si>
  <si>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</si>
  <si>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</si>
  <si>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</si>
  <si>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</si>
  <si>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</si>
  <si>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</si>
  <si>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</si>
  <si>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</si>
  <si>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</si>
  <si>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</si>
  <si>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</si>
  <si>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</si>
  <si>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</si>
  <si>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</si>
  <si>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</si>
  <si>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</si>
  <si>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</si>
  <si>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</si>
  <si>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</si>
  <si>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</si>
  <si>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</si>
  <si>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</si>
  <si>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</si>
  <si>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</si>
  <si>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</si>
  <si>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</si>
  <si>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</si>
  <si>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</si>
  <si>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</si>
  <si>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</si>
  <si>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</si>
  <si>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</si>
  <si>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</si>
  <si>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</si>
  <si>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</si>
  <si>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</si>
  <si>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</si>
  <si>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</si>
  <si>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</si>
  <si>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</si>
  <si>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</si>
  <si>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</si>
  <si>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</si>
  <si>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</si>
  <si>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</si>
  <si>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</si>
  <si>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</si>
  <si>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</si>
  <si>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</si>
  <si>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</si>
  <si>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</si>
  <si>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</si>
  <si>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</si>
  <si>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</si>
  <si>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</si>
  <si>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</si>
  <si>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</si>
  <si>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</si>
  <si>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</si>
  <si>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</si>
  <si>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</si>
  <si>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</si>
  <si>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</si>
  <si>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</si>
  <si>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</si>
  <si>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</si>
  <si>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</si>
  <si>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</si>
  <si>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</si>
  <si>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</si>
  <si>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</si>
  <si>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</si>
  <si>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</si>
  <si>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</si>
  <si>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</si>
  <si>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</si>
  <si>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</si>
  <si>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</si>
  <si>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</si>
  <si>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</si>
  <si>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</si>
  <si>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</si>
  <si>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</si>
  <si>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</si>
  <si>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</si>
  <si>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</si>
  <si>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</si>
  <si>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</si>
  <si>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</si>
  <si>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</si>
  <si>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</si>
  <si>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</si>
  <si>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</si>
  <si>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</si>
  <si>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</si>
  <si>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</si>
  <si>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</si>
  <si>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</si>
  <si>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</si>
  <si>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</si>
  <si>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</si>
  <si>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</si>
  <si>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</si>
  <si>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</si>
  <si>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</si>
  <si>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</si>
  <si>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</si>
  <si>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</si>
  <si>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</si>
  <si>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</si>
  <si>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</si>
  <si>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</si>
  <si>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</si>
  <si>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</si>
  <si>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</si>
  <si>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</si>
  <si>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</si>
  <si>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</si>
  <si>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</si>
  <si>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</si>
  <si>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</si>
  <si>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</si>
  <si>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</si>
  <si>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</si>
  <si>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</si>
  <si>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</si>
  <si>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</si>
  <si>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</si>
  <si>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</si>
  <si>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</si>
  <si>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</si>
  <si>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</si>
  <si>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</si>
  <si>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</si>
  <si>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</si>
  <si>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</si>
  <si>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</si>
  <si>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</si>
  <si>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</si>
  <si>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</si>
  <si>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</si>
  <si>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</si>
  <si>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</si>
  <si>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</si>
  <si>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</si>
  <si>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</si>
  <si>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</si>
  <si>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</si>
  <si>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</si>
  <si>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</si>
  <si>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</si>
  <si>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</si>
  <si>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</si>
  <si>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</si>
  <si>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</si>
  <si>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</si>
  <si>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</si>
  <si>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</si>
  <si>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</si>
  <si>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</si>
  <si>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</si>
  <si>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</si>
  <si>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</si>
  <si>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</si>
  <si>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</si>
  <si>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</si>
  <si>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</si>
  <si>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</si>
  <si>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</si>
  <si>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</si>
  <si>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</si>
  <si>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</si>
  <si>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</si>
  <si>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</si>
  <si>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</si>
  <si>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</si>
  <si>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</si>
  <si>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</si>
  <si>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</si>
  <si>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</si>
  <si>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</si>
  <si>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</si>
  <si>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</si>
  <si>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</si>
  <si>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</si>
  <si>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</si>
  <si>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</si>
  <si>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</si>
  <si>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</si>
  <si>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</si>
  <si>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</si>
  <si>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</si>
  <si>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</si>
  <si>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</si>
  <si>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</si>
  <si>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</si>
  <si>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</si>
  <si>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</si>
  <si>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</si>
  <si>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</si>
  <si>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</si>
  <si>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</si>
  <si>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</si>
  <si>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</si>
  <si>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</si>
  <si>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</si>
  <si>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</si>
  <si>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</si>
  <si>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</si>
  <si>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</si>
  <si>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</si>
  <si>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</si>
  <si>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</si>
  <si>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</si>
  <si>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</si>
  <si>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</si>
  <si>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</si>
  <si>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</si>
  <si>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</si>
  <si>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</si>
  <si>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</si>
  <si>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</si>
  <si>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</si>
  <si>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</si>
  <si>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</si>
  <si>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</si>
  <si>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</si>
  <si>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</si>
  <si>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</si>
  <si>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</si>
  <si>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</si>
  <si>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</si>
  <si>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</si>
  <si>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</si>
  <si>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</si>
  <si>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</si>
  <si>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</si>
  <si>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</si>
  <si>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</si>
  <si>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</si>
  <si>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</si>
  <si>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</si>
  <si>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</si>
  <si>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</si>
  <si>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</si>
  <si>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</si>
  <si>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</si>
  <si>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</si>
  <si>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</si>
  <si>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</si>
  <si>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</si>
  <si>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</si>
  <si>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</si>
  <si>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</si>
  <si>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</si>
  <si>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</si>
  <si>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</si>
  <si>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</si>
  <si>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</si>
  <si>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</si>
  <si>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</si>
  <si>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</si>
  <si>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</si>
  <si>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</si>
  <si>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</si>
  <si>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</si>
  <si>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</si>
  <si>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</si>
  <si>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</si>
  <si>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</si>
  <si>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</si>
  <si>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</si>
  <si>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</si>
  <si>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</si>
  <si>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</si>
  <si>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</si>
  <si>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</si>
  <si>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</si>
  <si>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</si>
  <si>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</si>
  <si>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</si>
  <si>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</si>
  <si>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</si>
  <si>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</si>
  <si>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</si>
  <si>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</si>
  <si>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</si>
  <si>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</si>
  <si>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</si>
  <si>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</si>
  <si>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</si>
  <si>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</si>
  <si>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</si>
  <si>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</si>
  <si>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</si>
  <si>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</si>
  <si>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</si>
  <si>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</si>
  <si>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</si>
  <si>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</si>
  <si>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</si>
  <si>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</si>
  <si>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</si>
  <si>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</si>
  <si>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</si>
  <si>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</si>
  <si>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</si>
  <si>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</si>
  <si>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</si>
  <si>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</si>
  <si>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</si>
  <si>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</si>
  <si>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</si>
  <si>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</si>
  <si>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</si>
  <si>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</si>
  <si>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</si>
  <si>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</si>
  <si>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</si>
  <si>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</si>
  <si>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</si>
  <si>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</si>
  <si>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</si>
  <si>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</si>
  <si>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</si>
  <si>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</si>
  <si>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</si>
  <si>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</si>
  <si>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</si>
  <si>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</si>
  <si>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</si>
  <si>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</si>
  <si>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</si>
  <si>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</si>
  <si>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</si>
  <si>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</si>
  <si>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</si>
  <si>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</si>
  <si>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</si>
  <si>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</si>
  <si>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</si>
  <si>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</si>
  <si>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</si>
  <si>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</si>
  <si>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</si>
  <si>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</si>
  <si>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</si>
  <si>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</si>
  <si>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</si>
  <si>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</si>
  <si>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</si>
  <si>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</si>
  <si>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</si>
  <si>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</si>
  <si>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</si>
  <si>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</si>
  <si>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</si>
  <si>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</si>
  <si>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</si>
  <si>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</si>
  <si>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</si>
  <si>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</si>
  <si>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</si>
  <si>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</si>
  <si>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</si>
  <si>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</si>
  <si>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</si>
  <si>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</si>
  <si>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</si>
  <si>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</si>
  <si>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</si>
  <si>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</si>
  <si>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</si>
  <si>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</si>
  <si>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</si>
  <si>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</si>
  <si>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</si>
  <si>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</si>
  <si>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</si>
  <si>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</si>
  <si>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</si>
  <si>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</si>
  <si>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</si>
  <si>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</si>
  <si>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</si>
  <si>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</si>
  <si>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</si>
  <si>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</si>
  <si>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</si>
  <si>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</si>
  <si>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</si>
  <si>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</si>
  <si>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</si>
  <si>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</si>
  <si>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</si>
  <si>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</si>
  <si>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</si>
  <si>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</si>
  <si>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</si>
  <si>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</si>
  <si>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</si>
  <si>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</si>
  <si>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</si>
  <si>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</si>
  <si>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</si>
  <si>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</si>
  <si>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</si>
  <si>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</si>
  <si>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</si>
  <si>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</si>
  <si>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</si>
  <si>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</si>
  <si>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</si>
  <si>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</si>
  <si>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</si>
  <si>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</si>
  <si>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</si>
  <si>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</si>
  <si>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</si>
  <si>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</si>
  <si>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</si>
  <si>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</si>
  <si>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</si>
  <si>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</si>
  <si>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</si>
  <si>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</si>
  <si>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</si>
  <si>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</si>
  <si>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</si>
  <si>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</si>
  <si>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</si>
  <si>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</si>
  <si>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</si>
  <si>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</si>
  <si>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</si>
  <si>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</si>
  <si>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</si>
  <si>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</si>
  <si>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</si>
  <si>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</si>
  <si>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</si>
  <si>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</si>
  <si>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</si>
  <si>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</si>
  <si>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</si>
  <si>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</si>
  <si>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</si>
  <si>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</si>
  <si>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</si>
  <si>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</si>
  <si>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</si>
  <si>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</si>
  <si>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</si>
  <si>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</si>
  <si>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</si>
  <si>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</si>
  <si>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</si>
  <si>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</si>
  <si>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</si>
  <si>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</si>
  <si>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</si>
  <si>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</si>
  <si>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</si>
  <si>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</si>
  <si>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</si>
  <si>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</si>
  <si>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</si>
  <si>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</si>
  <si>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</si>
  <si>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</si>
  <si>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</si>
  <si>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</si>
  <si>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</si>
  <si>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</si>
  <si>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</si>
  <si>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</si>
  <si>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</si>
  <si>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</si>
  <si>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</si>
  <si>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</si>
  <si>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</si>
  <si>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</si>
  <si>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</si>
  <si>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</si>
  <si>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</si>
  <si>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</si>
  <si>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</si>
  <si>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</si>
  <si>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</si>
  <si>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</si>
  <si>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</si>
  <si>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</si>
  <si>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</si>
  <si>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</si>
  <si>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</si>
  <si>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</si>
  <si>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</si>
  <si>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</si>
  <si>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</si>
  <si>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</si>
  <si>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</si>
  <si>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</si>
  <si>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</si>
  <si>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</si>
  <si>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</si>
  <si>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</si>
  <si>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</si>
  <si>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</si>
  <si>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</si>
  <si>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</si>
  <si>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</si>
  <si>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</si>
  <si>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</si>
  <si>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</si>
  <si>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</si>
  <si>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</si>
  <si>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</si>
  <si>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</si>
  <si>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</si>
  <si>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</si>
  <si>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</si>
  <si>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</si>
  <si>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</si>
  <si>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</si>
  <si>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</si>
  <si>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</si>
  <si>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</si>
  <si>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</si>
  <si>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</si>
  <si>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</si>
  <si>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</si>
  <si>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</si>
  <si>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</si>
  <si>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</si>
  <si>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</si>
  <si>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</si>
  <si>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</si>
  <si>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</si>
  <si>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</si>
  <si>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</si>
  <si>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</si>
  <si>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</si>
  <si>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</si>
  <si>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</si>
  <si>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</si>
  <si>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</si>
  <si>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</si>
  <si>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</si>
  <si>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</si>
  <si>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</si>
  <si>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</si>
  <si>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</si>
  <si>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</si>
  <si>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</si>
  <si>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</si>
  <si>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</si>
  <si>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</si>
  <si>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</si>
  <si>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</si>
  <si>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</si>
  <si>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</si>
  <si>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</si>
  <si>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</si>
  <si>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</si>
  <si>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</si>
  <si>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</si>
  <si>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</si>
  <si>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</si>
  <si>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</si>
  <si>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</si>
  <si>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</si>
  <si>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</si>
  <si>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</si>
  <si>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</si>
  <si>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</si>
  <si>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</si>
  <si>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</si>
  <si>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</si>
  <si>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</si>
  <si>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</si>
  <si>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</si>
  <si>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</si>
  <si>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</si>
  <si>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</si>
  <si>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</si>
  <si>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</si>
  <si>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</si>
  <si>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</si>
  <si>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</si>
  <si>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</si>
  <si>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</si>
  <si>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</si>
  <si>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</si>
  <si>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</si>
  <si>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</si>
  <si>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</si>
  <si>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</si>
  <si>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</si>
  <si>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</si>
  <si>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</si>
  <si>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</si>
  <si>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</si>
  <si>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</si>
  <si>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</si>
  <si>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</si>
  <si>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</si>
  <si>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</si>
  <si>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</si>
  <si>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</si>
  <si>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</si>
  <si>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</si>
  <si>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</si>
  <si>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</si>
  <si>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</si>
  <si>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</si>
  <si>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</si>
  <si>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</si>
  <si>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</si>
  <si>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</si>
  <si>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</si>
  <si>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</si>
  <si>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</si>
  <si>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</si>
  <si>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</si>
  <si>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</si>
  <si>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</si>
  <si>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</si>
  <si>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</si>
  <si>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</si>
  <si>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</si>
  <si>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</si>
  <si>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</si>
  <si>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</si>
  <si>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</si>
  <si>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</si>
  <si>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</si>
  <si>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</si>
  <si>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</si>
  <si>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</si>
  <si>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</si>
  <si>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</si>
  <si>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</si>
  <si>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</si>
  <si>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</si>
  <si>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</si>
  <si>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</si>
  <si>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</si>
  <si>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</si>
  <si>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</si>
  <si>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</si>
  <si>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</si>
  <si>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</si>
  <si>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</si>
  <si>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</si>
  <si>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</si>
  <si>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</si>
  <si>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</si>
  <si>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</si>
  <si>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</si>
  <si>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</si>
  <si>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</si>
  <si>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</si>
  <si>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</si>
  <si>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</si>
  <si>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</si>
  <si>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</si>
  <si>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</si>
  <si>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</si>
  <si>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</si>
  <si>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</si>
  <si>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</si>
  <si>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</si>
  <si>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</si>
  <si>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</si>
  <si>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</si>
  <si>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</si>
  <si>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</si>
  <si>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</si>
  <si>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</si>
  <si>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</si>
  <si>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</si>
  <si>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</si>
  <si>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</si>
  <si>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</si>
  <si>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</si>
  <si>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</si>
  <si>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</si>
  <si>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</si>
  <si>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</si>
  <si>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</si>
  <si>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</si>
  <si>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</si>
  <si>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</si>
  <si>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</si>
  <si>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</si>
  <si>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</si>
  <si>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</si>
  <si>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</si>
  <si>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</si>
  <si>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</si>
  <si>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</si>
  <si>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</si>
  <si>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</si>
  <si>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</si>
  <si>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</si>
  <si>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</si>
  <si>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</si>
  <si>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</si>
  <si>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</si>
  <si>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</si>
  <si>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</si>
  <si>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</si>
  <si>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</si>
  <si>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</si>
  <si>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</si>
  <si>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</si>
  <si>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</si>
  <si>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</si>
  <si>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</si>
  <si>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</si>
  <si>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</si>
  <si>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</si>
  <si>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</si>
  <si>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</si>
  <si>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</si>
  <si>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</si>
  <si>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</si>
  <si>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</si>
  <si>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</si>
  <si>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</si>
  <si>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</si>
  <si>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</si>
  <si>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</si>
  <si>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</si>
  <si>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</si>
  <si>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</si>
  <si>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</si>
  <si>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</si>
  <si>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</si>
  <si>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</si>
  <si>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</si>
  <si>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</si>
  <si>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</si>
  <si>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</si>
  <si>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</si>
  <si>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</si>
  <si>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</si>
  <si>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</si>
  <si>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</si>
  <si>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</si>
  <si>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</si>
  <si>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</si>
  <si>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</si>
  <si>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</si>
  <si>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</si>
  <si>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</si>
  <si>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</si>
  <si>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</si>
  <si>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</si>
  <si>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</si>
  <si>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</si>
  <si>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</si>
  <si>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</si>
  <si>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</si>
  <si>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</si>
  <si>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</si>
  <si>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</si>
  <si>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</si>
  <si>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</si>
  <si>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</si>
  <si>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</si>
  <si>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</si>
  <si>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</si>
  <si>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</si>
  <si>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</si>
  <si>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</si>
  <si>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</si>
  <si>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</si>
  <si>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</si>
  <si>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</si>
  <si>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</si>
  <si>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</si>
  <si>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</si>
  <si>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</si>
  <si>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</si>
  <si>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</si>
  <si>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</si>
  <si>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</si>
  <si>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</si>
  <si>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</si>
  <si>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</si>
  <si>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</si>
  <si>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</si>
  <si>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</si>
  <si>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</si>
  <si>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</si>
  <si>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</si>
  <si>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</si>
  <si>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</si>
  <si>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</si>
  <si>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</si>
  <si>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</si>
  <si>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</si>
  <si>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</si>
  <si>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</si>
  <si>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</si>
  <si>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</si>
  <si>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</si>
  <si>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</si>
  <si>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</si>
  <si>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</si>
  <si>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</si>
  <si>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</si>
  <si>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</si>
  <si>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</si>
  <si>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</si>
  <si>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</si>
  <si>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</si>
  <si>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</si>
  <si>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</si>
  <si>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</si>
  <si>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</si>
  <si>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</si>
  <si>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</si>
  <si>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</si>
  <si>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</si>
  <si>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</si>
  <si>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</si>
  <si>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</si>
  <si>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</si>
  <si>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</si>
  <si>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</si>
  <si>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</si>
  <si>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</si>
  <si>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</si>
  <si>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</si>
  <si>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</si>
  <si>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</si>
  <si>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</si>
  <si>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</si>
  <si>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</si>
  <si>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</si>
  <si>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</si>
  <si>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</si>
  <si>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</si>
  <si>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</si>
  <si>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</si>
  <si>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</si>
  <si>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</si>
  <si>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</si>
  <si>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</si>
  <si>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</si>
  <si>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</si>
  <si>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</si>
  <si>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</si>
  <si>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</si>
  <si>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</si>
  <si>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</si>
  <si>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</si>
  <si>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</si>
  <si>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</si>
  <si>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</si>
  <si>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</si>
  <si>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</si>
  <si>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</si>
  <si>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</si>
  <si>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</si>
  <si>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</si>
  <si>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</si>
  <si>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</si>
  <si>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</si>
  <si>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</si>
  <si>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</si>
  <si>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</si>
  <si>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</si>
  <si>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</si>
  <si>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</si>
  <si>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</si>
  <si>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</si>
  <si>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</si>
  <si>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</si>
  <si>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</si>
  <si>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</si>
  <si>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</si>
  <si>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</si>
  <si>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</si>
  <si>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</si>
  <si>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</si>
  <si>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</si>
  <si>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</si>
  <si>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</si>
  <si>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</si>
  <si>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</si>
  <si>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</si>
  <si>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</si>
  <si>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</si>
  <si>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</si>
  <si>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</si>
  <si>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</si>
  <si>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</si>
  <si>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</si>
  <si>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</si>
  <si>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</si>
  <si>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</si>
  <si>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</si>
  <si>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</si>
  <si>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</si>
  <si>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</si>
  <si>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</si>
  <si>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</si>
  <si>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</si>
  <si>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</si>
  <si>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</si>
  <si>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</si>
  <si>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</si>
  <si>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</si>
  <si>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</si>
  <si>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</si>
  <si>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</si>
  <si>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</si>
  <si>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</si>
  <si>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</si>
  <si>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</si>
  <si>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</si>
  <si>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</si>
  <si>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</si>
  <si>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</si>
  <si>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</si>
  <si>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</si>
  <si>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</si>
  <si>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</si>
  <si>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</si>
  <si>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</si>
  <si>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</si>
  <si>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</si>
  <si>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</si>
  <si>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</si>
  <si>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</si>
  <si>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</si>
  <si>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</si>
  <si>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</si>
  <si>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</si>
  <si>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</si>
  <si>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</si>
  <si>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</si>
  <si>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</si>
  <si>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</si>
  <si>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</si>
  <si>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</si>
  <si>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</si>
  <si>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</si>
  <si>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</si>
  <si>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</si>
  <si>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</si>
  <si>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</si>
  <si>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</si>
  <si>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</si>
  <si>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</si>
  <si>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</si>
  <si>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</si>
  <si>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</si>
  <si>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</si>
  <si>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</si>
  <si>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</si>
  <si>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</si>
  <si>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</si>
  <si>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</si>
  <si>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</si>
  <si>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</si>
  <si>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</si>
  <si>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</si>
  <si>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</si>
  <si>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</si>
  <si>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</si>
  <si>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</si>
  <si>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</si>
  <si>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</si>
  <si>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</si>
  <si>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</si>
  <si>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</si>
  <si>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</si>
  <si>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</si>
  <si>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</si>
  <si>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</si>
  <si>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</si>
  <si>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</si>
  <si>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</si>
  <si>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</si>
  <si>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</si>
  <si>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</si>
  <si>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</si>
  <si>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</si>
  <si>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</si>
  <si>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</si>
  <si>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</si>
  <si>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</si>
  <si>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</si>
  <si>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</si>
  <si>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</si>
  <si>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</si>
  <si>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</si>
  <si>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</si>
  <si>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</si>
  <si>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</si>
  <si>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</si>
  <si>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</si>
  <si>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</si>
  <si>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</si>
  <si>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</si>
  <si>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</si>
  <si>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</si>
  <si>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</si>
  <si>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</si>
  <si>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</si>
  <si>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</si>
  <si>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</si>
  <si>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</si>
  <si>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</si>
  <si>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</si>
  <si>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</si>
  <si>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</si>
  <si>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</si>
  <si>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</si>
  <si>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</si>
  <si>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</si>
  <si>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</si>
  <si>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</si>
  <si>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</si>
  <si>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</si>
  <si>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</si>
  <si>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</si>
  <si>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</si>
  <si>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</si>
  <si>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</si>
  <si>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</si>
  <si>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</si>
  <si>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</si>
  <si>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</si>
  <si>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</si>
  <si>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</si>
  <si>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</si>
  <si>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</si>
  <si>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</si>
  <si>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</si>
  <si>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</si>
  <si>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</si>
  <si>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</si>
  <si>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</si>
  <si>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</si>
  <si>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</si>
  <si>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</si>
  <si>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</si>
  <si>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</si>
  <si>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</si>
  <si>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</si>
  <si>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</si>
  <si>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</si>
  <si>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</si>
  <si>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</si>
  <si>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</si>
  <si>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</si>
  <si>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</si>
  <si>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</si>
  <si>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</si>
  <si>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</si>
  <si>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</si>
  <si>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</si>
  <si>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</si>
  <si>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</si>
  <si>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</si>
  <si>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</si>
  <si>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</si>
  <si>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</si>
  <si>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</si>
  <si>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</si>
  <si>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</si>
  <si>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</si>
  <si>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</si>
  <si>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</si>
  <si>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</si>
  <si>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</si>
  <si>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</si>
  <si>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</si>
  <si>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</si>
  <si>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</si>
  <si>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</si>
  <si>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</si>
  <si>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</si>
  <si>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</si>
  <si>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</si>
  <si>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</si>
  <si>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</si>
  <si>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</si>
  <si>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</si>
  <si>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</si>
  <si>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</si>
  <si>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</si>
  <si>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</si>
  <si>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</si>
  <si>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</si>
  <si>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</si>
  <si>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</si>
  <si>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</si>
  <si>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</si>
  <si>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</si>
  <si>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</si>
  <si>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</si>
  <si>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</si>
  <si>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</si>
  <si>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</si>
  <si>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</si>
  <si>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</si>
  <si>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</si>
  <si>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</si>
  <si>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</si>
  <si>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</si>
  <si>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</si>
  <si>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</si>
  <si>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</si>
  <si>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</si>
  <si>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</si>
  <si>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</si>
  <si>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</si>
  <si>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</si>
  <si>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</si>
  <si>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</si>
  <si>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</si>
  <si>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</si>
  <si>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</si>
  <si>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</si>
  <si>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</si>
  <si>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</si>
  <si>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</si>
  <si>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</si>
  <si>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</si>
  <si>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</si>
  <si>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</si>
  <si>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</si>
  <si>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</si>
  <si>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</si>
  <si>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</si>
  <si>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</si>
  <si>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</si>
  <si>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</si>
  <si>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</si>
  <si>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</si>
  <si>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</si>
  <si>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</si>
  <si>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</si>
  <si>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</si>
  <si>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</si>
  <si>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</si>
  <si>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</si>
  <si>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</si>
  <si>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</si>
  <si>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</si>
  <si>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</si>
  <si>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</si>
  <si>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</si>
  <si>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</si>
  <si>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</si>
  <si>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</si>
  <si>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</si>
  <si>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</si>
  <si>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</si>
  <si>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</si>
  <si>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</si>
  <si>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</si>
  <si>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</si>
  <si>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</si>
  <si>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</si>
  <si>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</si>
  <si>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</si>
  <si>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</si>
  <si>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</si>
  <si>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</si>
  <si>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</si>
  <si>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</si>
  <si>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</si>
  <si>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</si>
  <si>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</si>
  <si>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</si>
  <si>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</si>
  <si>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</si>
  <si>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</si>
  <si>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</si>
  <si>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</si>
  <si>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</si>
  <si>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</si>
  <si>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</si>
  <si>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</si>
  <si>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</si>
  <si>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</si>
  <si>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</si>
  <si>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</si>
  <si>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</si>
  <si>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</si>
  <si>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</si>
  <si>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</si>
  <si>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</si>
  <si>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</si>
  <si>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</si>
  <si>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</si>
  <si>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</si>
  <si>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</si>
  <si>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</si>
  <si>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</si>
  <si>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</si>
  <si>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</si>
  <si>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</si>
  <si>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</si>
  <si>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</si>
  <si>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</si>
  <si>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</si>
  <si>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</si>
  <si>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</si>
  <si>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</si>
  <si>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</si>
  <si>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</si>
  <si>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</si>
  <si>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</si>
  <si>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</si>
  <si>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</si>
  <si>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</si>
  <si>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</si>
  <si>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</si>
  <si>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</si>
  <si>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</si>
  <si>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</si>
  <si>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</si>
  <si>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</si>
  <si>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</si>
  <si>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</si>
  <si>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</si>
  <si>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</si>
  <si>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</si>
  <si>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</si>
  <si>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</si>
  <si>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</si>
  <si>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</si>
  <si>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</si>
  <si>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</si>
  <si>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</si>
  <si>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</si>
  <si>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</si>
  <si>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</si>
  <si>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</si>
  <si>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</si>
  <si>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</si>
  <si>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</si>
  <si>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</si>
  <si>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</si>
  <si>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</si>
  <si>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</si>
  <si>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</si>
  <si>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</si>
  <si>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</si>
  <si>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</si>
  <si>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</si>
  <si>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</si>
  <si>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</si>
  <si>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</si>
  <si>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</si>
  <si>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</si>
  <si>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</si>
  <si>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</si>
  <si>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</si>
  <si>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</si>
  <si>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</si>
  <si>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</si>
  <si>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</si>
  <si>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</si>
  <si>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</si>
  <si>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</si>
  <si>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</si>
  <si>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</si>
  <si>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</si>
  <si>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</si>
  <si>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</si>
  <si>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</si>
  <si>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</si>
  <si>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</si>
  <si>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</si>
  <si>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</si>
  <si>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</si>
  <si>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</si>
  <si>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</si>
  <si>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</si>
  <si>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</si>
  <si>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</si>
  <si>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</si>
  <si>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</si>
  <si>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</si>
  <si>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</si>
  <si>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</si>
  <si>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</si>
  <si>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</si>
  <si>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</si>
  <si>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</si>
  <si>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</si>
  <si>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</si>
  <si>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</si>
  <si>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</si>
  <si>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</si>
  <si>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</si>
  <si>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</si>
  <si>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</si>
  <si>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</si>
  <si>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</si>
  <si>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</si>
  <si>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</si>
  <si>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</si>
  <si>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</si>
  <si>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</si>
  <si>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</si>
  <si>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</si>
  <si>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</si>
  <si>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</si>
  <si>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</si>
  <si>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</si>
  <si>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</si>
  <si>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</si>
  <si>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</si>
  <si>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</si>
  <si>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</si>
  <si>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</si>
  <si>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</si>
  <si>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</si>
  <si>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</si>
  <si>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</si>
  <si>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</si>
  <si>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</si>
  <si>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</si>
  <si>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</si>
  <si>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</si>
  <si>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</si>
  <si>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</si>
  <si>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</si>
  <si>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</si>
  <si>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</si>
  <si>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</si>
  <si>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</si>
  <si>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</si>
  <si>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</si>
  <si>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</si>
  <si>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</si>
  <si>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</si>
  <si>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</si>
  <si>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</si>
  <si>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</si>
  <si>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</si>
  <si>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</si>
  <si>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</si>
  <si>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</si>
  <si>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</si>
  <si>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</si>
  <si>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</si>
  <si>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</si>
  <si>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</si>
  <si>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</si>
  <si>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</si>
  <si>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</si>
  <si>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</si>
  <si>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</si>
  <si>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</si>
  <si>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</si>
  <si>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</si>
  <si>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</si>
  <si>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</si>
  <si>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</si>
  <si>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</si>
  <si>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</si>
  <si>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</si>
  <si>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</si>
  <si>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</si>
  <si>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</si>
  <si>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</si>
  <si>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</si>
  <si>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</si>
  <si>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</si>
  <si>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</si>
  <si>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</si>
  <si>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</si>
  <si>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</si>
  <si>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</si>
  <si>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</si>
  <si>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</si>
  <si>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</si>
  <si>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</si>
  <si>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</si>
  <si>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</si>
  <si>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</si>
  <si>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</si>
  <si>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</si>
  <si>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</si>
  <si>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</si>
  <si>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</si>
  <si>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</si>
  <si>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</si>
  <si>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</si>
  <si>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</si>
  <si>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</si>
  <si>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</si>
  <si>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</si>
  <si>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</si>
  <si>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</si>
  <si>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</si>
  <si>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</si>
  <si>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</si>
  <si>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</si>
  <si>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</si>
  <si>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</si>
  <si>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</si>
  <si>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</si>
  <si>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</si>
  <si>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</si>
  <si>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</si>
  <si>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</si>
  <si>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</si>
  <si>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</si>
  <si>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</si>
  <si>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</si>
  <si>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</si>
  <si>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</si>
  <si>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</si>
  <si>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</si>
  <si>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</si>
  <si>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</si>
  <si>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</si>
  <si>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</si>
  <si>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</si>
  <si>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</si>
  <si>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</si>
  <si>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</si>
  <si>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</si>
  <si>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</si>
  <si>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</si>
  <si>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</si>
  <si>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</si>
  <si>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</si>
  <si>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</si>
  <si>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</si>
  <si>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</si>
  <si>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</si>
  <si>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</si>
  <si>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</si>
  <si>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</si>
  <si>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</si>
  <si>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</si>
  <si>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</si>
  <si>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</si>
  <si>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</si>
  <si>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</si>
  <si>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</si>
  <si>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</si>
  <si>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</si>
  <si>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</si>
  <si>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</si>
  <si>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</si>
  <si>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</si>
  <si>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</si>
  <si>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</si>
  <si>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</si>
  <si>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</si>
  <si>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</si>
  <si>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</si>
  <si>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</si>
  <si>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</si>
  <si>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</si>
  <si>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</si>
  <si>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</si>
  <si>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</si>
  <si>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</si>
  <si>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</si>
  <si>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</si>
  <si>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</si>
  <si>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</si>
  <si>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</si>
  <si>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</si>
  <si>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</si>
  <si>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</si>
  <si>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</si>
  <si>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</si>
  <si>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</si>
  <si>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</si>
  <si>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</si>
  <si>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</si>
  <si>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</si>
  <si>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</si>
  <si>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</si>
  <si>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</si>
  <si>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</si>
  <si>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</si>
  <si>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</si>
  <si>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</si>
  <si>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</si>
  <si>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</si>
  <si>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</si>
  <si>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</si>
  <si>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</si>
  <si>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</si>
  <si>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</si>
  <si>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</si>
  <si>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</si>
  <si>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</si>
  <si>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</si>
  <si>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</si>
  <si>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</si>
  <si>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</si>
  <si>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</si>
  <si>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</si>
  <si>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</si>
  <si>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</si>
  <si>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</si>
  <si>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</si>
  <si>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</si>
  <si>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</si>
  <si>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</si>
  <si>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</si>
  <si>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</si>
  <si>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</si>
  <si>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</si>
  <si>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</si>
  <si>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</si>
  <si>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</si>
  <si>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</si>
  <si>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</si>
  <si>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</si>
  <si>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</si>
  <si>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</si>
  <si>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</si>
  <si>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</si>
  <si>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</si>
  <si>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</si>
  <si>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</si>
  <si>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</si>
  <si>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</si>
  <si>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</si>
  <si>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</si>
  <si>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</si>
  <si>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</si>
  <si>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</si>
  <si>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</si>
  <si>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</si>
  <si>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</si>
  <si>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</si>
  <si>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</si>
  <si>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</si>
  <si>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</si>
  <si>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</si>
  <si>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</si>
  <si>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</si>
  <si>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</si>
  <si>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</si>
  <si>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</si>
  <si>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</si>
  <si>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</si>
  <si>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</si>
  <si>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</si>
  <si>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</si>
  <si>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</si>
  <si>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</si>
  <si>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</si>
  <si>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</si>
  <si>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</si>
  <si>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</si>
  <si>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</si>
  <si>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</si>
  <si>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</si>
  <si>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</si>
  <si>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</si>
  <si>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</si>
  <si>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</si>
  <si>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</si>
  <si>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</si>
  <si>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</si>
  <si>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</si>
  <si>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</si>
  <si>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</si>
  <si>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</si>
  <si>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</si>
  <si>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</si>
  <si>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</si>
  <si>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</si>
  <si>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</si>
  <si>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</si>
  <si>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</si>
  <si>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</si>
  <si>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</si>
  <si>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</si>
  <si>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</si>
  <si>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</si>
  <si>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</si>
  <si>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</si>
  <si>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</si>
  <si>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</si>
  <si>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</si>
  <si>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</si>
  <si>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</si>
  <si>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</si>
  <si>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</si>
  <si>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</si>
  <si>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</si>
  <si>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</si>
  <si>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</si>
  <si>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</si>
  <si>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</si>
  <si>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</si>
  <si>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</si>
  <si>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</si>
  <si>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</si>
  <si>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</si>
  <si>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</si>
  <si>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</si>
  <si>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</si>
  <si>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</si>
  <si>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</si>
  <si>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</si>
  <si>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</si>
  <si>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</si>
  <si>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</si>
  <si>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</si>
  <si>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</si>
  <si>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</si>
  <si>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</si>
  <si>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</si>
  <si>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</si>
  <si>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</si>
  <si>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</si>
  <si>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</si>
  <si>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</si>
  <si>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</si>
  <si>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</si>
  <si>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</si>
  <si>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</si>
  <si>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</si>
  <si>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</si>
  <si>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</si>
  <si>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</si>
  <si>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</si>
  <si>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</si>
  <si>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</si>
  <si>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</si>
  <si>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</si>
  <si>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</si>
  <si>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</si>
  <si>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</si>
  <si>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</si>
  <si>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</si>
  <si>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</si>
  <si>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</si>
  <si>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</si>
  <si>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</si>
  <si>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</si>
  <si>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</si>
  <si>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</si>
  <si>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</si>
  <si>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</si>
  <si>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</si>
  <si>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</si>
  <si>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</si>
  <si>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</si>
  <si>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</si>
  <si>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</si>
  <si>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</si>
  <si>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</si>
  <si>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</si>
  <si>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</si>
  <si>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</si>
  <si>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</si>
  <si>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</si>
  <si>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</si>
  <si>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</si>
  <si>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</si>
  <si>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</si>
  <si>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</si>
  <si>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</si>
  <si>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</si>
  <si>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</si>
  <si>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</si>
  <si>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</si>
  <si>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</si>
  <si>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</si>
  <si>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</si>
  <si>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</si>
  <si>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</si>
  <si>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</si>
  <si>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</si>
  <si>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</si>
  <si>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</si>
  <si>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</si>
  <si>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</si>
  <si>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</si>
  <si>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</si>
  <si>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</si>
  <si>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</si>
  <si>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</si>
  <si>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</si>
  <si>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</si>
  <si>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</si>
  <si>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</si>
  <si>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</si>
  <si>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</si>
  <si>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</si>
  <si>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</si>
  <si>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</si>
  <si>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</si>
  <si>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</si>
  <si>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</si>
  <si>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</si>
  <si>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</si>
  <si>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</si>
  <si>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</si>
  <si>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</si>
  <si>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</si>
  <si>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</si>
  <si>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</si>
  <si>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</si>
  <si>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</si>
  <si>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</si>
  <si>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</si>
  <si>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</si>
  <si>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</si>
  <si>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</si>
  <si>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</si>
  <si>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</si>
  <si>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</si>
  <si>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</si>
  <si>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</si>
  <si>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</si>
  <si>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</si>
  <si>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</si>
  <si>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</si>
  <si>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</si>
  <si>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</si>
  <si>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</si>
  <si>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</si>
  <si>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</si>
  <si>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</si>
  <si>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</si>
  <si>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</si>
  <si>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</si>
  <si>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</si>
  <si>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</si>
  <si>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</si>
  <si>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</si>
  <si>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</si>
  <si>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</si>
  <si>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</si>
  <si>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</si>
  <si>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</si>
  <si>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</si>
  <si>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</si>
  <si>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</si>
  <si>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</si>
  <si>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</si>
  <si>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</si>
  <si>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</si>
  <si>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</si>
  <si>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</si>
  <si>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</si>
  <si>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</si>
  <si>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</si>
  <si>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</si>
  <si>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</si>
  <si>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</si>
  <si>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</si>
  <si>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</si>
  <si>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</si>
  <si>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</si>
  <si>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</si>
  <si>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</si>
  <si>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</si>
  <si>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</si>
  <si>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</si>
  <si>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</si>
  <si>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</si>
  <si>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</si>
  <si>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</si>
  <si>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</si>
  <si>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</si>
  <si>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</si>
  <si>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</si>
  <si>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</si>
  <si>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</si>
  <si>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</si>
  <si>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</si>
  <si>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</si>
  <si>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</si>
  <si>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</si>
  <si>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</si>
  <si>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</si>
  <si>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</si>
  <si>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</si>
  <si>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</si>
  <si>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</si>
  <si>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</si>
  <si>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</si>
  <si>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</si>
  <si>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</si>
  <si>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</si>
  <si>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</si>
  <si>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</si>
  <si>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</si>
  <si>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</si>
  <si>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</si>
  <si>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</si>
  <si>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</si>
  <si>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</si>
  <si>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</si>
  <si>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</si>
  <si>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</si>
  <si>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</si>
  <si>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</si>
  <si>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</si>
  <si>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</si>
  <si>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</si>
  <si>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</si>
  <si>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</si>
  <si>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</si>
  <si>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</si>
  <si>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</si>
  <si>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</si>
  <si>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</si>
  <si>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</si>
  <si>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</si>
  <si>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</si>
  <si>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</si>
  <si>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</si>
  <si>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</si>
  <si>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</si>
  <si>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</si>
  <si>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</si>
  <si>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</si>
  <si>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</si>
  <si>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</si>
  <si>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</si>
  <si>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</si>
  <si>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</si>
  <si>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</si>
  <si>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</si>
  <si>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</si>
  <si>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</si>
  <si>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</si>
  <si>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</si>
  <si>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</si>
  <si>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</si>
  <si>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</si>
  <si>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</si>
  <si>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</si>
  <si>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</si>
  <si>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</si>
  <si>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</si>
  <si>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</si>
  <si>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</si>
  <si>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</si>
  <si>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</si>
  <si>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</si>
  <si>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</si>
  <si>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</si>
  <si>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</si>
  <si>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</si>
  <si>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</si>
  <si>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</si>
  <si>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</si>
  <si>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</si>
  <si>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</si>
  <si>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</si>
  <si>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</si>
  <si>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</si>
  <si>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</si>
  <si>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</si>
  <si>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</si>
  <si>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</si>
  <si>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</si>
  <si>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</si>
  <si>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</si>
  <si>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</si>
  <si>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</si>
  <si>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</si>
  <si>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</si>
  <si>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</si>
  <si>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</si>
  <si>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</si>
  <si>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</si>
  <si>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</si>
  <si>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</si>
  <si>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</si>
  <si>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</si>
  <si>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</si>
  <si>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</si>
  <si>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</si>
  <si>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</si>
  <si>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</si>
  <si>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</si>
  <si>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</si>
  <si>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</si>
  <si>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</si>
  <si>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</si>
  <si>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</si>
  <si>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</si>
  <si>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</si>
  <si>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</si>
  <si>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</si>
  <si>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</si>
  <si>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</si>
  <si>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</si>
  <si>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</si>
  <si>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</si>
  <si>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</si>
  <si>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</si>
  <si>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</si>
  <si>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</si>
  <si>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</si>
  <si>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</si>
  <si>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</si>
  <si>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</si>
  <si>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</si>
  <si>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</si>
  <si>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</si>
  <si>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</si>
  <si>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</si>
  <si>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</si>
  <si>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</si>
  <si>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</si>
  <si>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</si>
  <si>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</si>
  <si>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</si>
  <si>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</si>
  <si>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</si>
  <si>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</si>
  <si>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</si>
  <si>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</si>
  <si>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</si>
  <si>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</si>
  <si>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</si>
  <si>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</si>
  <si>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</si>
  <si>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</si>
  <si>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</si>
  <si>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</si>
  <si>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</si>
  <si>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</si>
  <si>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</si>
  <si>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</si>
  <si>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</si>
  <si>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</si>
  <si>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</si>
  <si>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</si>
  <si>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</si>
  <si>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</si>
  <si>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</si>
  <si>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</si>
  <si>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</si>
  <si>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</si>
  <si>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</si>
  <si>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</si>
  <si>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</si>
  <si>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</si>
  <si>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</si>
  <si>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</si>
  <si>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</si>
  <si>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</si>
  <si>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</si>
  <si>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</si>
  <si>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</si>
  <si>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</si>
  <si>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</si>
  <si>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</si>
  <si>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</si>
  <si>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</si>
  <si>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</si>
  <si>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</si>
  <si>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</si>
  <si>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</si>
  <si>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</si>
  <si>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</si>
  <si>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</si>
  <si>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</si>
  <si>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</si>
  <si>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</si>
  <si>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</si>
  <si>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</si>
  <si>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</si>
  <si>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</si>
  <si>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</si>
  <si>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</si>
  <si>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</si>
  <si>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</si>
  <si>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</si>
  <si>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</si>
  <si>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</si>
  <si>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</si>
  <si>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</si>
  <si>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</si>
  <si>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</si>
  <si>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</si>
  <si>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</si>
  <si>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</si>
  <si>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</si>
  <si>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</si>
  <si>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</si>
  <si>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</si>
  <si>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</si>
  <si>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</si>
  <si>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</si>
  <si>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</si>
  <si>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</si>
  <si>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</si>
  <si>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</si>
  <si>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</si>
  <si>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</si>
  <si>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</si>
  <si>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</si>
  <si>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</si>
  <si>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</si>
  <si>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</si>
  <si>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</si>
  <si>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</si>
  <si>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</si>
  <si>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</si>
  <si>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</si>
  <si>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</si>
  <si>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</si>
  <si>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</si>
  <si>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</si>
  <si>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</si>
  <si>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</si>
  <si>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</si>
  <si>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</si>
  <si>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</si>
  <si>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</si>
  <si>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</si>
  <si>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</si>
  <si>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</si>
  <si>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</si>
  <si>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</si>
  <si>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</si>
  <si>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</si>
  <si>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</si>
  <si>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</si>
  <si>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</si>
  <si>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</si>
  <si>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</si>
  <si>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</si>
  <si>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</si>
  <si>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</si>
  <si>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</si>
  <si>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</si>
  <si>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</si>
  <si>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</si>
  <si>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</si>
  <si>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</si>
  <si>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</si>
  <si>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</si>
  <si>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</si>
  <si>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</si>
  <si>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</si>
  <si>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</si>
  <si>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</si>
  <si>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</si>
  <si>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</si>
  <si>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</si>
  <si>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</si>
  <si>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</si>
  <si>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</si>
  <si>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</si>
  <si>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</si>
  <si>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</si>
  <si>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</si>
  <si>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</si>
  <si>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</si>
  <si>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</si>
  <si>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</si>
  <si>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</si>
  <si>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</si>
  <si>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</si>
  <si>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</si>
  <si>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</si>
  <si>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</si>
  <si>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</si>
  <si>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</si>
  <si>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</si>
  <si>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</si>
  <si>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</si>
  <si>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</si>
  <si>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</si>
  <si>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</si>
  <si>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</si>
  <si>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</si>
  <si>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</si>
  <si>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</si>
  <si>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</si>
  <si>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</si>
  <si>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</si>
  <si>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</si>
  <si>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</si>
  <si>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</si>
  <si>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</si>
  <si>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</si>
  <si>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</si>
  <si>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</si>
  <si>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</si>
  <si>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</si>
  <si>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</si>
  <si>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</si>
  <si>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</si>
  <si>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</si>
  <si>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</si>
  <si>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</si>
  <si>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</si>
  <si>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</si>
  <si>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</si>
  <si>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</si>
  <si>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</si>
  <si>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</si>
  <si>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</si>
  <si>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</si>
  <si>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</si>
  <si>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</si>
  <si>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</si>
  <si>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</si>
  <si>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</si>
  <si>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</si>
  <si>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</si>
  <si>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</si>
  <si>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</si>
  <si>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</si>
  <si>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</si>
  <si>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</si>
  <si>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</si>
  <si>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</si>
  <si>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</si>
  <si>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</si>
  <si>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</si>
  <si>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</si>
  <si>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</si>
  <si>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</si>
  <si>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</si>
  <si>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</si>
  <si>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</si>
  <si>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</si>
  <si>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</si>
  <si>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</si>
  <si>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</si>
  <si>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</si>
  <si>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</si>
  <si>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</si>
  <si>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</si>
  <si>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</si>
  <si>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</si>
  <si>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</si>
  <si>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</si>
  <si>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</si>
  <si>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</si>
  <si>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</si>
  <si>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</si>
  <si>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</si>
  <si>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</si>
  <si>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</si>
  <si>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</si>
  <si>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</si>
  <si>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</si>
  <si>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</si>
  <si>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</si>
  <si>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</si>
  <si>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</si>
  <si>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</si>
  <si>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</si>
  <si>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</si>
  <si>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</si>
  <si>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</si>
  <si>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</si>
  <si>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</si>
  <si>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</si>
  <si>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</si>
  <si>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</si>
  <si>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</si>
  <si>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</si>
  <si>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</si>
  <si>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</si>
  <si>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</si>
  <si>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</si>
  <si>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</si>
  <si>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</si>
  <si>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</si>
  <si>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</si>
  <si>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</si>
  <si>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</si>
  <si>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</si>
  <si>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</si>
  <si>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</si>
  <si>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</si>
  <si>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</si>
  <si>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</si>
  <si>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</si>
  <si>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</si>
  <si>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</si>
  <si>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</si>
  <si>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</si>
  <si>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</si>
  <si>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</si>
  <si>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</si>
  <si>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</si>
  <si>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</si>
  <si>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</si>
  <si>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</si>
  <si>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</si>
  <si>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</si>
  <si>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</si>
  <si>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</si>
  <si>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</si>
  <si>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</si>
  <si>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</si>
  <si>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</si>
  <si>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</si>
  <si>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</si>
  <si>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</si>
  <si>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</si>
  <si>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</si>
  <si>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</si>
  <si>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</si>
  <si>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</si>
  <si>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</si>
  <si>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</si>
  <si>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</si>
  <si>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</si>
  <si>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</si>
  <si>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</si>
  <si>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</si>
  <si>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</si>
  <si>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</si>
  <si>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</si>
  <si>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</si>
  <si>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</si>
  <si>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</si>
  <si>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</si>
  <si>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</si>
  <si>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</si>
  <si>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</si>
  <si>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</si>
  <si>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</si>
  <si>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</si>
  <si>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</si>
  <si>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</si>
  <si>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</si>
  <si>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</si>
  <si>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</si>
  <si>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</si>
  <si>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</si>
  <si>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</si>
  <si>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</si>
  <si>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</si>
  <si>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</si>
  <si>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</si>
  <si>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</si>
  <si>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</si>
  <si>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</si>
  <si>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</si>
  <si>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</si>
  <si>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</si>
  <si>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</si>
  <si>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</si>
  <si>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</si>
  <si>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</si>
  <si>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</si>
  <si>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</si>
  <si>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</si>
  <si>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</si>
  <si>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</si>
  <si>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</si>
  <si>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</si>
  <si>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</si>
  <si>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</si>
  <si>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</si>
  <si>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</si>
  <si>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</si>
  <si>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</si>
  <si>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</si>
  <si>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</si>
  <si>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</si>
  <si>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</si>
  <si>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</si>
  <si>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</si>
  <si>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</si>
  <si>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</si>
  <si>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</si>
  <si>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</si>
  <si>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</si>
  <si>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</si>
  <si>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</si>
  <si>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</si>
  <si>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</si>
  <si>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</si>
  <si>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</si>
  <si>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</si>
  <si>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</si>
  <si>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</si>
  <si>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</si>
  <si>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</si>
  <si>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</si>
  <si>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</si>
  <si>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</si>
  <si>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</si>
  <si>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</si>
  <si>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</si>
  <si>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</si>
  <si>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</si>
  <si>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</si>
  <si>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</si>
  <si>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</si>
  <si>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</si>
  <si>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</si>
  <si>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</si>
  <si>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</si>
  <si>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</si>
  <si>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</si>
  <si>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</si>
  <si>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</si>
  <si>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</si>
  <si>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</si>
  <si>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</si>
  <si>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</si>
  <si>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</si>
  <si>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</si>
  <si>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</si>
  <si>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</si>
  <si>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</si>
  <si>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</si>
  <si>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</si>
  <si>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</si>
  <si>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</si>
  <si>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</si>
  <si>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</si>
  <si>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</si>
  <si>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</si>
  <si>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</si>
  <si>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</si>
  <si>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</si>
  <si>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</si>
  <si>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</si>
  <si>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</si>
  <si>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</si>
  <si>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</si>
  <si>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</si>
  <si>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</si>
  <si>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</si>
  <si>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</si>
  <si>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</si>
  <si>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</si>
  <si>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</si>
  <si>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</si>
  <si>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</si>
  <si>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</si>
  <si>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</si>
  <si>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</si>
  <si>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</si>
  <si>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</si>
  <si>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</si>
  <si>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</si>
  <si>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</si>
  <si>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</si>
  <si>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</si>
  <si>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</si>
  <si>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</si>
  <si>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</si>
  <si>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</si>
  <si>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</si>
  <si>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</si>
  <si>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</si>
  <si>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</si>
  <si>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</si>
  <si>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</si>
  <si>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</si>
  <si>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</si>
  <si>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</si>
  <si>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</si>
  <si>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</si>
  <si>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</si>
  <si>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</si>
  <si>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</si>
  <si>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</si>
  <si>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</si>
  <si>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</si>
  <si>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</si>
  <si>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</si>
  <si>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</si>
  <si>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</si>
  <si>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</si>
  <si>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</si>
  <si>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</si>
  <si>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</si>
  <si>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</si>
  <si>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</si>
  <si>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</si>
  <si>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</si>
  <si>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</si>
  <si>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</si>
  <si>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</si>
  <si>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</si>
  <si>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</si>
  <si>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</si>
  <si>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</si>
  <si>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</si>
  <si>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</si>
  <si>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</si>
  <si>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</si>
  <si>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</si>
  <si>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</si>
  <si>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</si>
  <si>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</si>
  <si>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</si>
  <si>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</si>
  <si>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</si>
  <si>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</si>
  <si>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</si>
  <si>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</si>
  <si>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</si>
  <si>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</si>
  <si>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</si>
  <si>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</si>
  <si>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</si>
  <si>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</si>
  <si>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</si>
  <si>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</si>
  <si>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</si>
  <si>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</si>
  <si>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</si>
  <si>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</si>
  <si>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</si>
  <si>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</si>
  <si>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</si>
  <si>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</si>
  <si>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</si>
  <si>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</si>
  <si>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</si>
  <si>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</si>
  <si>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</si>
  <si>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</si>
  <si>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</si>
  <si>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</si>
  <si>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</si>
  <si>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</si>
  <si>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</si>
  <si>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</si>
  <si>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</si>
  <si>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</si>
  <si>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</si>
  <si>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</si>
  <si>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</si>
  <si>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</si>
  <si>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</si>
  <si>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</si>
  <si>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</si>
  <si>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</si>
  <si>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</si>
  <si>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</si>
  <si>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</si>
  <si>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</si>
  <si>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</si>
  <si>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</si>
  <si>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</si>
  <si>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</si>
  <si>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</si>
  <si>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</si>
  <si>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</si>
  <si>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</si>
  <si>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</si>
  <si>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</si>
  <si>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</si>
  <si>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</si>
  <si>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</si>
  <si>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</si>
  <si>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</si>
  <si>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</si>
  <si>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</si>
  <si>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</si>
  <si>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</si>
  <si>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</si>
  <si>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</si>
  <si>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</si>
  <si>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</si>
  <si>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</si>
  <si>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</si>
  <si>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</si>
  <si>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</si>
  <si>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</si>
  <si>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</si>
  <si>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</si>
  <si>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</si>
  <si>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</si>
  <si>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</si>
  <si>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</si>
  <si>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</si>
  <si>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</si>
  <si>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</si>
  <si>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</si>
  <si>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</si>
  <si>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</si>
  <si>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</si>
  <si>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</si>
  <si>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</si>
  <si>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</si>
  <si>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</si>
  <si>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</si>
  <si>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</si>
  <si>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</si>
  <si>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</si>
  <si>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</si>
  <si>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</si>
  <si>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</si>
  <si>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</si>
  <si>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</si>
  <si>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</si>
  <si>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</si>
  <si>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</si>
  <si>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</si>
  <si>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</si>
  <si>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</si>
  <si>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</si>
  <si>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</si>
  <si>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</si>
  <si>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</si>
  <si>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</si>
  <si>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</si>
  <si>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</si>
  <si>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</si>
  <si>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</si>
  <si>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</si>
  <si>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</si>
  <si>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</si>
  <si>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</si>
  <si>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</si>
  <si>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</si>
  <si>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</si>
  <si>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</si>
  <si>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</si>
  <si>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</si>
  <si>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</si>
  <si>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</si>
  <si>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</si>
  <si>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</si>
  <si>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</si>
  <si>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</si>
  <si>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</si>
  <si>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</si>
  <si>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</si>
  <si>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</si>
  <si>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</si>
  <si>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</si>
  <si>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</si>
  <si>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</si>
  <si>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</si>
  <si>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</si>
  <si>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</si>
  <si>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</si>
  <si>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</si>
  <si>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</si>
  <si>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</si>
  <si>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</si>
  <si>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</si>
  <si>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</si>
  <si>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</si>
  <si>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</si>
  <si>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</si>
  <si>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</si>
  <si>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</si>
  <si>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</si>
  <si>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</si>
  <si>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</si>
  <si>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</si>
  <si>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</si>
  <si>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</si>
  <si>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</si>
  <si>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</si>
  <si>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</si>
  <si>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</si>
  <si>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</si>
  <si>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</si>
  <si>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</si>
  <si>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</si>
  <si>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</si>
  <si>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</si>
  <si>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</si>
  <si>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</si>
  <si>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</si>
  <si>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</si>
  <si>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</si>
  <si>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</si>
  <si>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</si>
  <si>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</si>
  <si>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</si>
  <si>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</si>
  <si>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</si>
  <si>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</si>
  <si>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</si>
  <si>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</si>
  <si>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</si>
  <si>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</si>
  <si>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</si>
  <si>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</si>
  <si>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</si>
  <si>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</si>
  <si>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</si>
  <si>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</si>
  <si>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</si>
  <si>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</si>
  <si>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</si>
  <si>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</si>
  <si>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</si>
  <si>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</si>
  <si>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</si>
  <si>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</si>
  <si>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</si>
  <si>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</si>
  <si>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</si>
  <si>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</si>
  <si>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</si>
  <si>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</si>
  <si>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</si>
  <si>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</si>
  <si>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</si>
  <si>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</si>
  <si>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</si>
  <si>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</si>
  <si>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</si>
  <si>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</si>
  <si>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</si>
  <si>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</si>
  <si>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</si>
  <si>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</si>
  <si>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</si>
  <si>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</si>
  <si>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</si>
  <si>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</si>
  <si>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</si>
  <si>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</si>
  <si>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</si>
  <si>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</si>
  <si>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</si>
  <si>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</si>
  <si>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</si>
  <si>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</si>
  <si>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</si>
  <si>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</si>
  <si>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</si>
  <si>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</si>
  <si>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</si>
  <si>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</si>
  <si>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</si>
  <si>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</si>
  <si>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</si>
  <si>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</si>
  <si>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</si>
  <si>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</si>
  <si>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</si>
  <si>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</si>
  <si>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</si>
  <si>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</si>
  <si>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</si>
  <si>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</si>
  <si>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</si>
  <si>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</si>
  <si>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</si>
  <si>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</si>
  <si>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</si>
  <si>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</si>
  <si>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</si>
  <si>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</si>
  <si>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</si>
  <si>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</si>
  <si>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</si>
  <si>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</si>
  <si>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</si>
  <si>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</si>
  <si>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</si>
  <si>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</si>
  <si>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</si>
  <si>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</si>
  <si>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</si>
  <si>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</si>
  <si>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</si>
  <si>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</si>
  <si>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</si>
  <si>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</si>
  <si>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</si>
  <si>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</si>
  <si>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</si>
  <si>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</si>
  <si>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</si>
  <si>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</si>
  <si>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</si>
  <si>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</si>
  <si>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</si>
  <si>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</si>
  <si>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</si>
  <si>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</si>
  <si>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</si>
  <si>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</si>
  <si>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</si>
  <si>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</si>
  <si>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</si>
  <si>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</si>
  <si>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</si>
  <si>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</si>
  <si>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</si>
  <si>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</si>
  <si>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</si>
  <si>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</si>
  <si>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</si>
  <si>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</si>
  <si>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</si>
  <si>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</si>
  <si>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</si>
  <si>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</si>
  <si>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</si>
  <si>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</si>
  <si>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</si>
  <si>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</si>
  <si>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</si>
  <si>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</si>
  <si>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</si>
  <si>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</si>
  <si>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</si>
  <si>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</si>
  <si>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</si>
  <si>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</si>
  <si>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</si>
  <si>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</si>
  <si>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</si>
  <si>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</si>
  <si>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</si>
  <si>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</si>
  <si>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</si>
  <si>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</si>
  <si>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</si>
  <si>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</si>
  <si>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</si>
  <si>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</si>
  <si>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</si>
  <si>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</si>
  <si>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</si>
  <si>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</si>
  <si>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</si>
  <si>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</si>
  <si>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</si>
  <si>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</si>
  <si>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</si>
  <si>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</si>
  <si>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</si>
  <si>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</si>
  <si>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</si>
  <si>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</si>
  <si>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</si>
  <si>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</si>
  <si>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</si>
  <si>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</si>
  <si>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</si>
  <si>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</si>
  <si>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</si>
  <si>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</si>
  <si>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</si>
  <si>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</si>
  <si>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</si>
  <si>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</si>
  <si>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</si>
  <si>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</si>
  <si>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</si>
  <si>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</si>
  <si>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</si>
  <si>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</si>
  <si>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</si>
  <si>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</si>
  <si>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</si>
  <si>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</si>
  <si>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</si>
  <si>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</si>
  <si>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</si>
  <si>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</si>
  <si>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</si>
  <si>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</si>
  <si>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</si>
  <si>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</si>
  <si>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</si>
  <si>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</si>
  <si>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</si>
  <si>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</si>
  <si>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</si>
  <si>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</si>
  <si>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</si>
  <si>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</si>
  <si>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</si>
  <si>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</si>
  <si>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</si>
  <si>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</si>
  <si>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</si>
  <si>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</si>
  <si>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</si>
  <si>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</si>
  <si>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</si>
  <si>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</si>
  <si>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</si>
  <si>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</si>
  <si>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</si>
  <si>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</si>
  <si>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</si>
  <si>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</si>
  <si>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</si>
  <si>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</si>
  <si>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</si>
  <si>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</si>
  <si>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</si>
  <si>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</si>
  <si>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</si>
  <si>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</si>
  <si>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</si>
  <si>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</si>
  <si>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</si>
  <si>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</si>
  <si>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</si>
  <si>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</si>
  <si>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</si>
  <si>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</si>
  <si>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</si>
  <si>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</si>
  <si>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</si>
  <si>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</si>
  <si>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</si>
  <si>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</si>
  <si>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</si>
  <si>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</si>
  <si>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</si>
  <si>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</si>
  <si>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</si>
  <si>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</si>
  <si>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</si>
  <si>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</si>
  <si>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</si>
  <si>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</si>
  <si>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</si>
  <si>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</si>
  <si>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</si>
  <si>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</si>
  <si>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</si>
  <si>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</si>
  <si>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</si>
  <si>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</si>
  <si>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</si>
  <si>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</si>
  <si>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</si>
  <si>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</si>
  <si>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</si>
  <si>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</si>
  <si>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</si>
  <si>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</si>
  <si>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</si>
  <si>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</si>
  <si>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</si>
  <si>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</si>
  <si>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</si>
  <si>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</si>
  <si>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</si>
  <si>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</si>
  <si>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</si>
  <si>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</si>
  <si>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</si>
  <si>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</si>
  <si>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</si>
  <si>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</si>
  <si>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</si>
  <si>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</si>
  <si>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</si>
  <si>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</si>
  <si>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</si>
  <si>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</si>
  <si>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</si>
  <si>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</si>
  <si>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</si>
  <si>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</si>
  <si>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</si>
  <si>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</si>
  <si>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</si>
  <si>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</si>
  <si>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</si>
  <si>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</si>
  <si>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</si>
  <si>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</si>
  <si>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</si>
  <si>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</si>
  <si>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</si>
  <si>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</si>
  <si>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</si>
  <si>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</si>
  <si>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</si>
  <si>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</si>
  <si>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</si>
  <si>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</si>
  <si>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</si>
  <si>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</si>
  <si>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</si>
  <si>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</si>
  <si>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</si>
  <si>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</si>
  <si>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</si>
  <si>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</si>
  <si>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</si>
  <si>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</si>
  <si>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</si>
  <si>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</si>
  <si>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</si>
  <si>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</si>
  <si>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</si>
  <si>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</si>
  <si>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</si>
  <si>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</si>
  <si>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</si>
  <si>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</si>
  <si>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</si>
  <si>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</si>
  <si>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</si>
  <si>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</si>
  <si>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</si>
  <si>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</si>
  <si>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</si>
  <si>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</si>
  <si>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</si>
  <si>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</si>
  <si>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</si>
  <si>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</si>
  <si>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</si>
  <si>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</si>
  <si>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</si>
  <si>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</si>
  <si>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</si>
  <si>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</si>
  <si>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</si>
  <si>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</si>
  <si>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</si>
  <si>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</si>
  <si>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</si>
  <si>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</si>
  <si>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</si>
  <si>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</si>
  <si>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</si>
  <si>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</si>
  <si>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</si>
  <si>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</si>
  <si>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</si>
  <si>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</si>
  <si>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</si>
  <si>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</si>
  <si>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</si>
  <si>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</si>
  <si>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</si>
  <si>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</si>
  <si>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</si>
  <si>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</si>
  <si>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</si>
  <si>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</si>
  <si>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</si>
  <si>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</si>
  <si>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</si>
  <si>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</si>
  <si>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</si>
  <si>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</si>
  <si>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</si>
  <si>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</si>
  <si>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</si>
  <si>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</si>
  <si>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</si>
  <si>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</si>
  <si>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</si>
  <si>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</si>
  <si>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</si>
  <si>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</si>
  <si>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</si>
  <si>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</si>
  <si>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</si>
  <si>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</si>
  <si>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</si>
  <si>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</si>
  <si>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</si>
  <si>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</si>
  <si>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</si>
  <si>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</si>
  <si>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</si>
  <si>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</si>
  <si>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</si>
  <si>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</si>
  <si>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</si>
  <si>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</si>
  <si>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</si>
  <si>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</si>
  <si>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</si>
  <si>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</si>
  <si>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</si>
  <si>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</si>
  <si>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</si>
  <si>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</si>
  <si>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</si>
  <si>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</si>
  <si>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</si>
  <si>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</si>
  <si>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</si>
  <si>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</si>
  <si>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</si>
  <si>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</si>
  <si>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</si>
  <si>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</si>
  <si>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</si>
  <si>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</si>
  <si>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</si>
  <si>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</si>
  <si>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</si>
  <si>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</si>
  <si>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</si>
  <si>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</si>
  <si>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</si>
  <si>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</si>
  <si>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</si>
  <si>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</si>
  <si>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</si>
  <si>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</si>
  <si>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</si>
  <si>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</si>
  <si>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</si>
  <si>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</si>
  <si>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</si>
  <si>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</si>
  <si>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</si>
  <si>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</si>
  <si>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</si>
  <si>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</si>
  <si>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</si>
  <si>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</si>
  <si>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</si>
  <si>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</si>
  <si>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</si>
  <si>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</si>
  <si>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</si>
  <si>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</si>
  <si>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</si>
  <si>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</si>
  <si>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</si>
  <si>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</si>
  <si>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</si>
  <si>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</si>
  <si>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</si>
  <si>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</si>
  <si>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</si>
  <si>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</si>
  <si>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</si>
  <si>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</si>
  <si>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</si>
  <si>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</si>
  <si>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</si>
  <si>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</si>
  <si>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</si>
  <si>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</si>
  <si>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</si>
  <si>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</si>
  <si>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</si>
  <si>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</si>
  <si>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</si>
  <si>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</si>
  <si>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</si>
  <si>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</si>
  <si>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</si>
  <si>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</si>
  <si>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</si>
  <si>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</si>
  <si>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</si>
  <si>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</si>
  <si>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</si>
  <si>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</si>
  <si>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</si>
  <si>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</si>
  <si>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</si>
  <si>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</si>
  <si>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</si>
  <si>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</si>
  <si>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</si>
  <si>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</si>
  <si>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</si>
  <si>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</si>
  <si>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</si>
  <si>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</si>
  <si>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</si>
  <si>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</si>
  <si>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</si>
  <si>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</si>
  <si>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</si>
  <si>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</si>
  <si>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</si>
  <si>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</si>
  <si>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</si>
  <si>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</si>
  <si>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</si>
  <si>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</si>
  <si>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</si>
  <si>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</si>
  <si>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</si>
  <si>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</si>
  <si>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</si>
  <si>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</si>
  <si>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</si>
  <si>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</si>
  <si>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</si>
  <si>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</si>
  <si>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</si>
  <si>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</si>
  <si>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</si>
  <si>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</si>
  <si>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</si>
  <si>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</si>
  <si>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</si>
  <si>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</si>
  <si>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</si>
  <si>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</si>
  <si>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</si>
  <si>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</si>
  <si>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</si>
  <si>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</si>
  <si>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</si>
  <si>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</si>
  <si>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</si>
  <si>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</si>
  <si>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</si>
  <si>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</si>
  <si>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</si>
  <si>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</si>
  <si>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</si>
  <si>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</si>
  <si>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</si>
  <si>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</si>
  <si>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</si>
  <si>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</si>
  <si>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</si>
  <si>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</si>
  <si>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</si>
  <si>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</si>
  <si>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</si>
  <si>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</si>
  <si>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</si>
  <si>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</si>
  <si>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</si>
  <si>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</si>
  <si>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</si>
  <si>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</si>
  <si>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</si>
  <si>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</si>
  <si>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</si>
  <si>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</si>
  <si>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</si>
  <si>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</si>
  <si>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</si>
  <si>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</si>
  <si>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</si>
  <si>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</si>
  <si>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</si>
  <si>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</si>
  <si>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</si>
  <si>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</si>
  <si>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</si>
  <si>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</si>
  <si>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</si>
  <si>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</si>
  <si>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</si>
  <si>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</si>
  <si>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</si>
  <si>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</si>
  <si>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</si>
  <si>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</si>
  <si>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</si>
  <si>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</si>
  <si>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</si>
  <si>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</si>
  <si>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</si>
  <si>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</si>
  <si>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</si>
  <si>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</si>
  <si>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</si>
  <si>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</si>
  <si>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</si>
  <si>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</si>
  <si>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</si>
  <si>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</si>
  <si>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</si>
  <si>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</si>
  <si>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</si>
  <si>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</si>
  <si>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</si>
  <si>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</si>
  <si>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</si>
  <si>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</si>
  <si>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</si>
  <si>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</si>
  <si>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</si>
  <si>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</si>
  <si>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</si>
  <si>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</si>
  <si>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</si>
  <si>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</si>
  <si>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</si>
  <si>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</si>
  <si>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</si>
  <si>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</si>
  <si>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</si>
  <si>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</si>
  <si>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</si>
  <si>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</si>
  <si>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</si>
  <si>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</si>
  <si>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</si>
  <si>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</si>
  <si>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</si>
  <si>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</si>
  <si>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</si>
  <si>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</si>
  <si>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</si>
  <si>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</si>
  <si>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</si>
  <si>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</si>
  <si>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</si>
  <si>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</si>
  <si>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</si>
  <si>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</si>
  <si>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</si>
  <si>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</si>
  <si>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</si>
  <si>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</si>
  <si>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</si>
  <si>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</si>
  <si>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</si>
  <si>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</si>
  <si>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</si>
  <si>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</si>
  <si>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</si>
  <si>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</si>
  <si>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</si>
  <si>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</si>
  <si>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</si>
  <si>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</si>
  <si>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</si>
  <si>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</si>
  <si>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</si>
  <si>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</si>
  <si>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</si>
  <si>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</si>
  <si>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</si>
  <si>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</si>
  <si>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</si>
  <si>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</si>
  <si>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</si>
  <si>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</si>
  <si>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</si>
  <si>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</si>
  <si>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</si>
  <si>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</si>
  <si>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</si>
  <si>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</si>
  <si>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</si>
  <si>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</si>
  <si>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</si>
  <si>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</si>
  <si>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</si>
  <si>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</si>
  <si>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</si>
  <si>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</si>
  <si>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</si>
  <si>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</si>
  <si>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</si>
  <si>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</si>
  <si>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</si>
  <si>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</si>
  <si>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</si>
  <si>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</si>
  <si>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</si>
  <si>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</si>
  <si>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</si>
  <si>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</si>
  <si>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</si>
  <si>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</si>
  <si>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</si>
  <si>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</si>
  <si>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</si>
  <si>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</si>
  <si>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</si>
  <si>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</si>
  <si>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</si>
  <si>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</si>
  <si>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</si>
  <si>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</si>
  <si>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</si>
  <si>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</si>
  <si>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</si>
  <si>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</si>
  <si>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</si>
  <si>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</si>
  <si>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</si>
  <si>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</si>
  <si>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</si>
  <si>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</si>
  <si>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</si>
  <si>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</si>
  <si>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</si>
  <si>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</si>
  <si>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</si>
  <si>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</si>
  <si>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</si>
  <si>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</si>
  <si>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</si>
  <si>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</si>
  <si>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</si>
  <si>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</si>
  <si>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</si>
  <si>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</si>
  <si>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</si>
  <si>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</si>
  <si>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</si>
  <si>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</si>
  <si>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</si>
  <si>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</si>
  <si>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</si>
  <si>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</si>
  <si>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</si>
  <si>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</si>
  <si>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</si>
  <si>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</si>
  <si>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</si>
  <si>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</si>
  <si>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</si>
  <si>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</si>
  <si>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</si>
  <si>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</si>
  <si>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</si>
  <si>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</si>
  <si>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</si>
  <si>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</si>
  <si>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</si>
  <si>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</si>
  <si>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</si>
  <si>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</si>
  <si>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</si>
  <si>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</si>
  <si>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</si>
  <si>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</si>
  <si>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</si>
  <si>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</si>
  <si>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</si>
  <si>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</si>
  <si>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</si>
  <si>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</si>
  <si>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</si>
  <si>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</si>
  <si>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</si>
  <si>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</si>
  <si>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</si>
  <si>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</si>
  <si>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</si>
  <si>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</si>
  <si>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</si>
  <si>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</si>
  <si>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</si>
  <si>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</si>
  <si>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</si>
  <si>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</si>
  <si>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</si>
  <si>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</si>
  <si>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</si>
  <si>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</si>
  <si>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</si>
  <si>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</si>
  <si>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</si>
  <si>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</si>
  <si>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</si>
  <si>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</si>
  <si>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</si>
  <si>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</si>
  <si>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</si>
  <si>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</si>
  <si>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</si>
  <si>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</si>
  <si>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</si>
  <si>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</si>
  <si>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</si>
  <si>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</si>
  <si>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</si>
  <si>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</si>
  <si>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</si>
  <si>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</si>
  <si>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</si>
  <si>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</si>
  <si>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</si>
  <si>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</si>
  <si>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</si>
  <si>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</si>
  <si>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</si>
  <si>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</si>
  <si>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</si>
  <si>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</si>
  <si>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</si>
  <si>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</si>
  <si>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</si>
  <si>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</si>
  <si>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</si>
  <si>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</si>
  <si>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</si>
  <si>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</si>
  <si>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</si>
  <si>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</si>
  <si>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</si>
  <si>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</si>
  <si>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</si>
  <si>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</si>
  <si>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</si>
  <si>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</si>
  <si>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</si>
  <si>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</si>
  <si>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</si>
  <si>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</si>
  <si>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</si>
  <si>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</si>
  <si>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</si>
  <si>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</si>
  <si>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</si>
  <si>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</si>
  <si>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</si>
  <si>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</si>
  <si>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</si>
  <si>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</si>
  <si>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</si>
  <si>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</si>
  <si>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</si>
  <si>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</si>
  <si>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</si>
  <si>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</si>
  <si>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</si>
  <si>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</si>
  <si>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</si>
  <si>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</si>
  <si>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</si>
  <si>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</si>
  <si>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</si>
  <si>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</si>
  <si>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</si>
  <si>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</si>
  <si>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</si>
  <si>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</si>
  <si>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</si>
  <si>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</si>
  <si>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</si>
  <si>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</si>
  <si>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</si>
  <si>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</si>
  <si>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</si>
  <si>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</si>
  <si>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</si>
  <si>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</si>
  <si>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</si>
  <si>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</si>
  <si>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</si>
  <si>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</si>
  <si>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</si>
  <si>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</si>
  <si>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</si>
  <si>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</si>
  <si>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</si>
  <si>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</si>
  <si>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</si>
  <si>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</si>
  <si>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</si>
  <si>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</si>
  <si>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</si>
  <si>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</si>
  <si>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</si>
  <si>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</si>
  <si>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</si>
  <si>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</si>
  <si>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</si>
  <si>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</si>
  <si>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</si>
  <si>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</si>
  <si>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</si>
  <si>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</si>
  <si>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</si>
  <si>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</si>
  <si>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</si>
  <si>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</si>
  <si>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</si>
  <si>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</si>
  <si>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</si>
  <si>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</si>
  <si>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</si>
  <si>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</si>
  <si>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</si>
  <si>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</si>
  <si>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</si>
  <si>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</si>
  <si>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</si>
  <si>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</si>
  <si>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</si>
  <si>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</si>
  <si>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</si>
  <si>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</si>
  <si>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</si>
  <si>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</si>
  <si>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</si>
  <si>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</si>
  <si>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</si>
  <si>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</si>
  <si>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</si>
  <si>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</si>
  <si>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</si>
  <si>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</si>
  <si>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</si>
  <si>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</si>
  <si>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</si>
  <si>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</si>
  <si>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</si>
  <si>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</si>
  <si>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</si>
  <si>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</si>
  <si>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</si>
  <si>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</si>
  <si>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</si>
  <si>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</si>
  <si>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</si>
  <si>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</si>
  <si>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</si>
  <si>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</si>
  <si>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</si>
  <si>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</si>
  <si>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</si>
  <si>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</si>
  <si>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</si>
  <si>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</si>
  <si>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</si>
  <si>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</si>
  <si>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</si>
  <si>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</si>
  <si>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</si>
  <si>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</si>
  <si>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</si>
  <si>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</si>
  <si>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</si>
  <si>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</si>
  <si>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</si>
  <si>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</si>
  <si>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</si>
  <si>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</si>
  <si>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</si>
  <si>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</si>
  <si>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</si>
  <si>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</si>
  <si>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</si>
  <si>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</si>
  <si>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</si>
  <si>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</si>
  <si>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</si>
  <si>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</si>
  <si>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</si>
  <si>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</si>
  <si>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</si>
  <si>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</si>
  <si>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</si>
  <si>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</si>
  <si>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</si>
  <si>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</si>
  <si>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</si>
  <si>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</si>
  <si>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</si>
  <si>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</si>
  <si>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</si>
  <si>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</si>
  <si>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</si>
  <si>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</si>
  <si>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</si>
  <si>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</si>
  <si>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</si>
  <si>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</si>
  <si>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</si>
  <si>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</si>
  <si>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</si>
  <si>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</si>
  <si>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</si>
  <si>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</si>
  <si>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</si>
  <si>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</si>
  <si>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</si>
  <si>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</si>
  <si>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</si>
  <si>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</si>
  <si>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</si>
  <si>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</si>
  <si>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</si>
  <si>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</si>
  <si>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</si>
  <si>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</si>
  <si>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</si>
  <si>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</si>
  <si>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</si>
  <si>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</si>
  <si>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</si>
  <si>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</si>
  <si>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</si>
  <si>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</si>
  <si>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</si>
  <si>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</si>
  <si>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</si>
  <si>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</si>
  <si>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</si>
  <si>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</si>
  <si>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</si>
  <si>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</si>
  <si>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</si>
  <si>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</si>
  <si>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</si>
  <si>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</si>
  <si>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</si>
  <si>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</si>
  <si>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</si>
  <si>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</si>
  <si>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</si>
  <si>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</si>
  <si>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</si>
  <si>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</si>
  <si>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</si>
  <si>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</si>
  <si>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</si>
  <si>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</si>
  <si>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</si>
  <si>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</si>
  <si>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</si>
  <si>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</si>
  <si>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</si>
  <si>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</si>
  <si>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</si>
  <si>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</si>
  <si>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</si>
  <si>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</si>
  <si>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</si>
  <si>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</si>
  <si>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</si>
  <si>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</si>
  <si>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</si>
  <si>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</si>
  <si>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</si>
  <si>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</si>
  <si>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</si>
  <si>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</si>
  <si>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</si>
  <si>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</si>
  <si>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</si>
  <si>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</si>
  <si>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</si>
  <si>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</si>
  <si>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</si>
  <si>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</si>
  <si>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</si>
  <si>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</si>
  <si>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</si>
  <si>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</si>
  <si>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</si>
  <si>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</si>
  <si>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</si>
  <si>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</si>
  <si>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</si>
  <si>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</si>
  <si>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</si>
  <si>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</si>
  <si>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</si>
  <si>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</si>
  <si>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</si>
  <si>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</si>
  <si>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</si>
  <si>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</si>
  <si>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</si>
  <si>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</si>
  <si>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</si>
  <si>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</si>
  <si>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</si>
  <si>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</si>
  <si>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</si>
  <si>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</si>
  <si>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</si>
  <si>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</si>
  <si>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</si>
  <si>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</si>
  <si>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</si>
  <si>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</si>
  <si>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</si>
  <si>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</si>
  <si>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</si>
  <si>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</si>
  <si>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</si>
  <si>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</si>
  <si>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</si>
  <si>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</si>
  <si>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</si>
  <si>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</si>
  <si>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</si>
  <si>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</si>
  <si>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</si>
  <si>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</si>
  <si>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</si>
  <si>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</si>
  <si>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</si>
  <si>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</si>
  <si>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</si>
  <si>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</si>
  <si>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</si>
  <si>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</si>
  <si>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</si>
  <si>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</si>
  <si>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</si>
  <si>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</si>
  <si>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</si>
  <si>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</si>
  <si>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</si>
  <si>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</si>
  <si>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</si>
  <si>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</si>
  <si>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</si>
  <si>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</si>
  <si>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</si>
  <si>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</si>
  <si>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</si>
  <si>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</si>
  <si>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</si>
  <si>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</si>
  <si>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</si>
  <si>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</si>
  <si>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</si>
  <si>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</si>
  <si>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</si>
  <si>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</si>
  <si>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</si>
  <si>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</si>
  <si>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</si>
  <si>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</si>
  <si>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</si>
  <si>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</si>
  <si>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</si>
  <si>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</si>
  <si>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</si>
  <si>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</si>
  <si>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</si>
  <si>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</si>
  <si>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</si>
  <si>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</si>
  <si>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</si>
  <si>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</si>
  <si>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</si>
  <si>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</si>
  <si>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</si>
  <si>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</si>
  <si>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</si>
  <si>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</si>
  <si>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</si>
  <si>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</si>
  <si>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</si>
  <si>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</si>
  <si>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</si>
  <si>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</si>
  <si>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</si>
  <si>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</si>
  <si>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</si>
  <si>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</si>
  <si>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</si>
  <si>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</si>
  <si>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</si>
  <si>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</si>
  <si>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</si>
  <si>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</si>
  <si>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</si>
  <si>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</si>
  <si>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</si>
  <si>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</si>
  <si>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</si>
  <si>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</si>
  <si>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</si>
  <si>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</si>
  <si>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</si>
  <si>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</si>
  <si>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</si>
  <si>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</si>
  <si>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</si>
  <si>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</si>
  <si>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</si>
  <si>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</si>
  <si>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</si>
  <si>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</si>
  <si>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</si>
  <si>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</si>
  <si>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</si>
  <si>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</si>
  <si>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</si>
  <si>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</si>
  <si>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</si>
  <si>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</si>
  <si>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</si>
  <si>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</si>
  <si>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</si>
  <si>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</si>
  <si>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</si>
  <si>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</si>
  <si>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</si>
  <si>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</si>
  <si>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</si>
  <si>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</si>
  <si>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</si>
  <si>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</si>
  <si>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</si>
  <si>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</si>
  <si>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</si>
  <si>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</si>
  <si>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</si>
  <si>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</si>
  <si>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</si>
  <si>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</si>
  <si>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</si>
  <si>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</si>
  <si>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</si>
  <si>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</si>
  <si>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</si>
  <si>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</si>
  <si>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</si>
  <si>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</si>
  <si>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</si>
  <si>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</si>
  <si>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</si>
  <si>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</si>
  <si>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</si>
  <si>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</si>
  <si>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</si>
  <si>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</si>
  <si>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</si>
  <si>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</si>
  <si>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</si>
  <si>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</si>
  <si>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</si>
  <si>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</si>
  <si>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</si>
  <si>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</si>
  <si>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</si>
  <si>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</si>
  <si>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</si>
  <si>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</si>
  <si>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</si>
  <si>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</si>
  <si>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</si>
  <si>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</si>
  <si>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</si>
  <si>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</si>
  <si>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</si>
  <si>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</si>
  <si>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</si>
  <si>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</si>
  <si>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</si>
  <si>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</si>
  <si>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</si>
  <si>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</si>
  <si>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</si>
  <si>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</si>
  <si>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</si>
  <si>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</si>
  <si>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</si>
  <si>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</si>
  <si>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</si>
  <si>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</si>
  <si>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</si>
  <si>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</si>
  <si>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</si>
  <si>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</si>
  <si>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</si>
  <si>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</si>
  <si>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</si>
  <si>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</si>
  <si>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</si>
  <si>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</si>
  <si>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</si>
  <si>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</si>
  <si>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</si>
  <si>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</si>
  <si>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</si>
  <si>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</si>
  <si>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</si>
  <si>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</si>
  <si>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</si>
  <si>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</si>
  <si>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</si>
  <si>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</si>
  <si>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</si>
  <si>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</si>
  <si>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</si>
  <si>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</si>
  <si>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</si>
  <si>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</si>
  <si>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</si>
  <si>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</si>
  <si>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</si>
  <si>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</si>
  <si>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</si>
  <si>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</si>
  <si>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</si>
  <si>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</si>
  <si>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</si>
  <si>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</si>
  <si>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</si>
  <si>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</si>
  <si>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</si>
  <si>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</si>
  <si>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</si>
  <si>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</si>
  <si>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</si>
  <si>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</si>
  <si>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</si>
  <si>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</si>
  <si>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</si>
  <si>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</si>
  <si>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</si>
  <si>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</si>
  <si>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</si>
  <si>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</si>
  <si>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</si>
  <si>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</si>
  <si>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</si>
  <si>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</si>
  <si>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</si>
  <si>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</si>
  <si>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</si>
  <si>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</si>
  <si>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</si>
  <si>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</si>
  <si>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</si>
  <si>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</si>
  <si>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</si>
  <si>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</si>
  <si>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</si>
  <si>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</si>
  <si>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</si>
  <si>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</si>
  <si>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</si>
  <si>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</si>
  <si>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</si>
  <si>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</si>
  <si>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</si>
  <si>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</si>
  <si>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</si>
  <si>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</si>
  <si>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</si>
  <si>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</si>
  <si>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</si>
  <si>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</si>
  <si>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</si>
  <si>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</si>
  <si>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</si>
  <si>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</si>
  <si>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</si>
  <si>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</si>
  <si>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</si>
  <si>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</si>
  <si>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</si>
  <si>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</si>
  <si>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</si>
  <si>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</si>
  <si>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</si>
  <si>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</si>
  <si>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</si>
  <si>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</si>
  <si>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</si>
  <si>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</si>
  <si>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</si>
  <si>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</si>
  <si>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</si>
  <si>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</si>
  <si>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</si>
  <si>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</si>
  <si>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</si>
  <si>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</si>
  <si>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</si>
  <si>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</si>
  <si>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</si>
  <si>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</si>
  <si>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</si>
  <si>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</si>
  <si>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</si>
  <si>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</si>
  <si>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</si>
  <si>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</si>
  <si>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</si>
  <si>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</si>
  <si>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</si>
  <si>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</si>
  <si>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</si>
  <si>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</si>
  <si>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</si>
  <si>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</si>
  <si>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</si>
  <si>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</si>
  <si>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</si>
  <si>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</si>
  <si>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</si>
  <si>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</si>
  <si>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</si>
  <si>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</si>
  <si>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</si>
  <si>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</si>
  <si>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</si>
  <si>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</si>
  <si>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</si>
  <si>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</si>
  <si>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</si>
  <si>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</si>
  <si>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</si>
  <si>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</si>
  <si>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</si>
  <si>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</si>
  <si>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</si>
  <si>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</si>
  <si>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</si>
  <si>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</si>
  <si>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</si>
  <si>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</si>
  <si>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</si>
  <si>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</si>
  <si>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</si>
  <si>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</si>
  <si>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</si>
  <si>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</si>
  <si>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</si>
  <si>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</si>
  <si>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</si>
  <si>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</si>
  <si>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</si>
  <si>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</si>
  <si>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</si>
  <si>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</si>
  <si>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</si>
  <si>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</si>
  <si>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</si>
  <si>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</si>
  <si>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</si>
  <si>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</si>
  <si>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</si>
  <si>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</si>
  <si>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</si>
  <si>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</si>
  <si>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</si>
  <si>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</si>
  <si>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</si>
  <si>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</si>
  <si>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</si>
  <si>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</si>
  <si>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</si>
  <si>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</si>
  <si>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</si>
  <si>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</si>
  <si>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</si>
  <si>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</si>
  <si>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</si>
  <si>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</si>
  <si>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</si>
  <si>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</si>
  <si>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</si>
  <si>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</si>
  <si>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</si>
  <si>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</si>
  <si>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</si>
  <si>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</si>
  <si>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</si>
  <si>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</si>
  <si>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</si>
  <si>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</si>
  <si>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</si>
  <si>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</si>
  <si>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</si>
  <si>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</si>
  <si>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</si>
  <si>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</si>
  <si>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</si>
  <si>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</si>
  <si>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</si>
  <si>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</si>
  <si>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</si>
  <si>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</si>
  <si>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</si>
  <si>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</si>
  <si>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</si>
  <si>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</si>
  <si>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</si>
  <si>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</si>
  <si>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</si>
  <si>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</si>
  <si>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</si>
  <si>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</si>
  <si>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</si>
  <si>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</si>
  <si>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</si>
  <si>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</si>
  <si>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</si>
  <si>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</si>
  <si>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</si>
  <si>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</si>
  <si>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</si>
  <si>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</si>
  <si>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</si>
  <si>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</si>
  <si>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</si>
  <si>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</si>
  <si>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</si>
  <si>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</si>
  <si>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</si>
  <si>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</si>
  <si>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</si>
  <si>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</si>
  <si>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</si>
  <si>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</si>
  <si>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</si>
  <si>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</si>
  <si>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</si>
  <si>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</si>
  <si>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</si>
  <si>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</si>
  <si>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</si>
  <si>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</si>
  <si>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</si>
  <si>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</si>
  <si>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</si>
  <si>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</si>
  <si>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</si>
  <si>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</si>
  <si>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</si>
  <si>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</si>
  <si>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</si>
  <si>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</si>
  <si>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</si>
  <si>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</si>
  <si>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</si>
  <si>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</si>
  <si>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</si>
  <si>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</si>
  <si>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</si>
  <si>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</si>
  <si>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</si>
  <si>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</si>
  <si>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</si>
  <si>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</si>
  <si>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</si>
  <si>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</si>
  <si>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</si>
  <si>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</si>
  <si>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</si>
  <si>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</si>
  <si>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</si>
  <si>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</si>
  <si>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</si>
  <si>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</si>
  <si>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</si>
  <si>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</si>
  <si>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</si>
  <si>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</si>
  <si>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</si>
  <si>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</si>
  <si>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</si>
  <si>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</si>
  <si>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</si>
  <si>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</si>
  <si>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</si>
  <si>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</si>
  <si>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</si>
  <si>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</si>
  <si>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</si>
  <si>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</si>
  <si>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</si>
  <si>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</si>
  <si>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</si>
  <si>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</si>
  <si>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</si>
  <si>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</si>
  <si>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</si>
  <si>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</si>
  <si>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</si>
  <si>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</si>
  <si>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</si>
  <si>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</si>
  <si>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</si>
  <si>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</si>
  <si>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</si>
  <si>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</si>
  <si>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</si>
  <si>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</si>
  <si>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</si>
  <si>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</si>
  <si>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</si>
  <si>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</si>
  <si>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</si>
  <si>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</si>
  <si>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</si>
  <si>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</si>
  <si>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</si>
  <si>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</si>
  <si>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</si>
  <si>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</si>
  <si>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</si>
  <si>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</si>
  <si>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</si>
  <si>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</si>
  <si>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</si>
  <si>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</si>
  <si>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</si>
  <si>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</si>
  <si>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</si>
  <si>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</si>
  <si>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</si>
  <si>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</si>
  <si>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</si>
  <si>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</si>
  <si>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</si>
  <si>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</si>
  <si>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</si>
  <si>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</si>
  <si>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</si>
  <si>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</si>
  <si>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</si>
  <si>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</si>
  <si>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</si>
  <si>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</si>
  <si>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</si>
  <si>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</si>
  <si>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</si>
  <si>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</si>
  <si>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</si>
  <si>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</si>
  <si>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</si>
  <si>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</si>
  <si>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</si>
  <si>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</si>
  <si>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</si>
  <si>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</si>
  <si>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</si>
  <si>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</si>
  <si>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</si>
  <si>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</si>
  <si>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</si>
  <si>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</si>
  <si>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</si>
  <si>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</si>
  <si>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</si>
  <si>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</si>
  <si>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</si>
  <si>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</si>
  <si>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</si>
  <si>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</si>
  <si>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</si>
  <si>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</si>
  <si>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</si>
  <si>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</si>
  <si>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</si>
  <si>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</si>
  <si>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</si>
  <si>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</si>
  <si>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</si>
  <si>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</si>
  <si>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</si>
  <si>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</si>
  <si>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</si>
  <si>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</si>
  <si>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</si>
  <si>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</si>
  <si>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</si>
  <si>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</si>
  <si>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</si>
  <si>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</si>
  <si>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</si>
  <si>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</si>
  <si>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</si>
  <si>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</si>
  <si>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</si>
  <si>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</si>
  <si>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</si>
  <si>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</si>
  <si>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</si>
  <si>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</si>
  <si>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</si>
  <si>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</si>
  <si>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</si>
  <si>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</si>
  <si>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</si>
  <si>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</si>
  <si>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</si>
  <si>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</si>
  <si>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</si>
  <si>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</si>
  <si>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</si>
  <si>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</si>
  <si>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</si>
  <si>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</si>
  <si>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</si>
  <si>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</si>
  <si>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</si>
  <si>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</si>
  <si>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</si>
  <si>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</si>
  <si>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</si>
  <si>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</si>
  <si>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</si>
  <si>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</si>
  <si>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</si>
  <si>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</si>
  <si>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</si>
  <si>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</si>
  <si>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</si>
  <si>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</si>
  <si>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</si>
  <si>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</si>
  <si>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</si>
  <si>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</si>
  <si>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</si>
  <si>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</si>
  <si>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</si>
  <si>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</si>
  <si>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</si>
  <si>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</si>
  <si>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</si>
  <si>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</si>
  <si>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</si>
  <si>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</si>
  <si>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</si>
  <si>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</si>
  <si>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</si>
  <si>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</si>
  <si>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</si>
  <si>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</si>
  <si>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</si>
  <si>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</si>
  <si>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</si>
  <si>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</si>
  <si>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</si>
  <si>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</si>
  <si>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</si>
  <si>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</si>
  <si>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</si>
  <si>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</si>
  <si>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</si>
  <si>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</si>
  <si>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</si>
  <si>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</si>
  <si>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</si>
  <si>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</si>
  <si>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</si>
  <si>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</si>
  <si>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</si>
  <si>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</si>
  <si>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</si>
  <si>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</si>
  <si>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</si>
  <si>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</si>
  <si>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</si>
  <si>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</si>
  <si>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</si>
  <si>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</si>
  <si>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</si>
  <si>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</si>
  <si>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</si>
  <si>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</si>
  <si>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</si>
  <si>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</si>
  <si>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</si>
  <si>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</si>
  <si>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</si>
  <si>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</si>
  <si>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</si>
  <si>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</si>
  <si>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</si>
  <si>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</si>
  <si>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</si>
  <si>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</si>
  <si>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</si>
  <si>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</si>
  <si>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</si>
  <si>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</si>
  <si>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</si>
  <si>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</si>
  <si>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</si>
  <si>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</si>
  <si>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</si>
  <si>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</si>
  <si>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</si>
  <si>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</si>
  <si>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</si>
  <si>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</si>
  <si>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</si>
  <si>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</si>
  <si>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</si>
  <si>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</si>
  <si>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</si>
  <si>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</si>
  <si>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</si>
  <si>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</si>
  <si>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</si>
  <si>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</si>
  <si>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</si>
  <si>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</si>
  <si>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</si>
  <si>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</si>
  <si>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</si>
  <si>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</si>
  <si>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</si>
  <si>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</si>
  <si>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</si>
  <si>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</si>
  <si>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</si>
  <si>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</si>
  <si>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</si>
  <si>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</si>
  <si>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</si>
  <si>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</si>
  <si>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</si>
  <si>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</si>
  <si>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</si>
  <si>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</si>
  <si>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</si>
  <si>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</si>
  <si>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</si>
  <si>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</si>
  <si>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</si>
  <si>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</si>
  <si>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</si>
  <si>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</si>
  <si>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</si>
  <si>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</si>
  <si>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</si>
  <si>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</si>
  <si>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</si>
  <si>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</si>
  <si>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</si>
  <si>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</si>
  <si>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</si>
  <si>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</si>
  <si>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</si>
  <si>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</si>
  <si>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</si>
  <si>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</si>
  <si>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</si>
  <si>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</si>
  <si>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</si>
  <si>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</si>
  <si>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</si>
  <si>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</si>
  <si>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</si>
  <si>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</si>
  <si>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</si>
  <si>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</si>
  <si>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</si>
  <si>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</si>
  <si>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</si>
  <si>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</si>
  <si>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</si>
  <si>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</si>
  <si>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</si>
  <si>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</si>
  <si>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</si>
  <si>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</si>
  <si>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</si>
  <si>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</si>
  <si>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</si>
  <si>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</si>
  <si>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</si>
  <si>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</si>
  <si>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</si>
  <si>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</si>
  <si>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</si>
  <si>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</si>
  <si>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</si>
  <si>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</si>
  <si>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</si>
  <si>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</si>
  <si>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</si>
  <si>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</si>
  <si>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</si>
  <si>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</si>
  <si>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</si>
  <si>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</si>
  <si>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</si>
  <si>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</si>
  <si>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</si>
  <si>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</si>
  <si>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</si>
  <si>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</si>
  <si>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</si>
  <si>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</si>
  <si>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</si>
  <si>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</si>
  <si>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</si>
  <si>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</si>
  <si>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</si>
  <si>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</si>
  <si>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</si>
  <si>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</si>
  <si>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</si>
  <si>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</si>
  <si>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</si>
  <si>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</si>
  <si>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</si>
  <si>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</si>
  <si>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</si>
  <si>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</si>
  <si>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</si>
  <si>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</si>
  <si>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</si>
  <si>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</si>
  <si>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</si>
  <si>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</si>
  <si>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</si>
  <si>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</si>
  <si>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</si>
  <si>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</si>
  <si>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</si>
  <si>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</si>
  <si>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</si>
  <si>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</si>
  <si>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</si>
  <si>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</si>
  <si>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</si>
  <si>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</si>
  <si>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</si>
  <si>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</si>
  <si>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</si>
  <si>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</si>
  <si>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</si>
  <si>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</si>
  <si>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</si>
  <si>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</si>
  <si>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</si>
  <si>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</si>
  <si>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</si>
  <si>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</si>
  <si>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</si>
  <si>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</si>
  <si>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</si>
  <si>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</si>
  <si>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</si>
  <si>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</si>
  <si>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</si>
  <si>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</si>
  <si>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</si>
  <si>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</si>
  <si>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</si>
  <si>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</si>
  <si>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</si>
  <si>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</si>
  <si>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</si>
  <si>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</si>
  <si>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</si>
  <si>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</si>
  <si>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</si>
  <si>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</si>
  <si>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</si>
  <si>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</si>
  <si>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</si>
  <si>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</si>
  <si>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</si>
  <si>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</si>
  <si>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</si>
  <si>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</si>
  <si>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</si>
  <si>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</si>
  <si>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</si>
  <si>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</si>
  <si>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</si>
  <si>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</si>
  <si>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</si>
  <si>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</si>
  <si>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</si>
  <si>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</si>
  <si>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</si>
  <si>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</si>
  <si>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</si>
  <si>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</si>
  <si>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</si>
  <si>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</si>
  <si>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</si>
  <si>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</si>
  <si>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</si>
  <si>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</si>
  <si>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</si>
  <si>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</si>
  <si>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</si>
  <si>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</si>
  <si>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</si>
  <si>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</si>
  <si>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</si>
  <si>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</si>
  <si>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</si>
  <si>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</si>
  <si>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</si>
  <si>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</si>
  <si>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</si>
  <si>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</si>
  <si>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</si>
  <si>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</si>
  <si>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</si>
  <si>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</si>
  <si>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</si>
  <si>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</si>
  <si>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</si>
  <si>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</si>
  <si>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</si>
  <si>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</si>
  <si>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</si>
  <si>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</si>
  <si>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</si>
  <si>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</si>
  <si>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</si>
  <si>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</si>
  <si>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</si>
  <si>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</si>
  <si>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</si>
  <si>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</si>
  <si>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</si>
  <si>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</si>
  <si>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</si>
  <si>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</si>
  <si>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</si>
  <si>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</si>
  <si>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</si>
  <si>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</si>
  <si>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</si>
  <si>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</si>
  <si>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</si>
  <si>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</si>
  <si>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</si>
  <si>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</si>
  <si>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</si>
  <si>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</si>
  <si>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</si>
  <si>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</si>
  <si>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</si>
  <si>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</si>
  <si>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</si>
  <si>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</si>
  <si>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</si>
  <si>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</si>
  <si>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</si>
  <si>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</si>
  <si>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</si>
  <si>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</si>
  <si>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</si>
  <si>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</si>
  <si>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</si>
  <si>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</si>
  <si>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</si>
  <si>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</si>
  <si>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</si>
  <si>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</si>
  <si>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</si>
  <si>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</si>
  <si>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</si>
  <si>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</si>
  <si>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</si>
  <si>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</si>
  <si>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</si>
  <si>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</si>
  <si>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</si>
  <si>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</si>
  <si>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</si>
  <si>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</si>
  <si>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</si>
  <si>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</si>
  <si>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</si>
  <si>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</si>
  <si>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</si>
  <si>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</si>
  <si>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</si>
  <si>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</si>
  <si>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</si>
  <si>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</si>
  <si>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</si>
  <si>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</si>
  <si>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</si>
  <si>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</si>
  <si>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</si>
  <si>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</si>
  <si>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</si>
  <si>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</si>
  <si>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</si>
  <si>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</si>
  <si>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</si>
  <si>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</si>
  <si>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</si>
  <si>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</si>
  <si>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</si>
  <si>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</si>
  <si>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</si>
  <si>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</si>
  <si>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</si>
  <si>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</si>
  <si>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</si>
  <si>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</si>
  <si>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</si>
  <si>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</si>
  <si>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</si>
  <si>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</si>
  <si>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</si>
  <si>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</si>
  <si>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</si>
  <si>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</si>
  <si>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</si>
  <si>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</si>
  <si>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</si>
  <si>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</si>
  <si>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</si>
  <si>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</si>
  <si>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</si>
  <si>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</si>
  <si>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</si>
  <si>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</si>
  <si>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</si>
  <si>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</si>
  <si>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</si>
  <si>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</si>
  <si>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</si>
  <si>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</si>
  <si>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</si>
  <si>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</si>
  <si>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</si>
  <si>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</si>
  <si>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</si>
  <si>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</si>
  <si>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</si>
  <si>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</si>
  <si>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</si>
  <si>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</si>
  <si>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</si>
  <si>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</si>
  <si>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</si>
  <si>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</si>
  <si>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</si>
  <si>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</si>
  <si>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</si>
  <si>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</si>
  <si>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</si>
  <si>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</si>
  <si>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</si>
  <si>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</si>
  <si>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</si>
  <si>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</si>
  <si>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</si>
  <si>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</si>
  <si>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</si>
  <si>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</si>
  <si>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</si>
  <si>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</si>
  <si>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</si>
  <si>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</si>
  <si>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</si>
  <si>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</si>
  <si>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</si>
  <si>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</si>
  <si>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</si>
  <si>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</si>
  <si>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</si>
  <si>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</si>
  <si>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</si>
  <si>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</si>
  <si>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</si>
  <si>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</si>
  <si>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</si>
  <si>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</si>
  <si>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</si>
  <si>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</si>
  <si>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</si>
  <si>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</si>
  <si>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</si>
  <si>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</si>
  <si>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</si>
  <si>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</si>
  <si>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</si>
  <si>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</si>
  <si>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</si>
  <si>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</si>
  <si>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</si>
  <si>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</si>
  <si>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</si>
  <si>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</si>
  <si>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</si>
  <si>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</si>
  <si>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</si>
  <si>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</si>
  <si>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</si>
  <si>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</si>
  <si>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</si>
  <si>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</si>
  <si>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</si>
  <si>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</si>
  <si>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</si>
  <si>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</si>
  <si>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</si>
  <si>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</si>
  <si>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</si>
  <si>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</si>
  <si>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</si>
  <si>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</si>
  <si>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</si>
  <si>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</si>
  <si>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</si>
  <si>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</si>
  <si>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</si>
  <si>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</si>
  <si>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</si>
  <si>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</si>
  <si>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</si>
  <si>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</si>
  <si>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</si>
  <si>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</si>
  <si>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</si>
  <si>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</si>
  <si>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</si>
  <si>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</si>
  <si>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</si>
  <si>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</si>
  <si>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</si>
  <si>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</si>
  <si>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</si>
  <si>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</si>
  <si>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</si>
  <si>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</si>
  <si>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</si>
  <si>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</si>
  <si>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</si>
  <si>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</si>
  <si>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</si>
  <si>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</si>
  <si>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</si>
  <si>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</si>
  <si>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</si>
  <si>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</si>
  <si>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</si>
  <si>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</si>
  <si>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</si>
  <si>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</si>
  <si>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</si>
  <si>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</si>
  <si>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</si>
  <si>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</si>
  <si>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</si>
  <si>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</si>
  <si>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</si>
  <si>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</si>
  <si>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</si>
  <si>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</si>
  <si>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</si>
  <si>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</si>
  <si>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</si>
  <si>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</si>
  <si>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</si>
  <si>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</si>
  <si>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</si>
  <si>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</si>
  <si>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</si>
  <si>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</si>
  <si>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</si>
  <si>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</si>
  <si>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</si>
  <si>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</si>
  <si>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</si>
  <si>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</si>
  <si>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</si>
  <si>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</si>
  <si>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</si>
  <si>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</si>
  <si>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</si>
  <si>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</si>
  <si>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</si>
  <si>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</si>
  <si>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</si>
  <si>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</si>
  <si>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</si>
  <si>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</si>
  <si>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</si>
  <si>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</si>
  <si>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</si>
  <si>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</si>
  <si>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</si>
  <si>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</si>
  <si>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</si>
  <si>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</si>
  <si>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</si>
  <si>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</si>
  <si>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</si>
  <si>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</si>
  <si>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</si>
  <si>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</si>
  <si>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</si>
  <si>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</si>
  <si>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</si>
  <si>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</si>
  <si>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</si>
  <si>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</si>
  <si>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</si>
  <si>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</si>
  <si>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</si>
  <si>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</si>
  <si>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</si>
  <si>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</si>
  <si>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</si>
  <si>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</si>
  <si>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</si>
  <si>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</si>
  <si>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</si>
  <si>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</si>
  <si>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</si>
  <si>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</si>
  <si>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</si>
  <si>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</si>
  <si>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</si>
  <si>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</si>
  <si>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</si>
  <si>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</si>
  <si>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</si>
  <si>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</si>
  <si>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</si>
  <si>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</si>
  <si>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</si>
  <si>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</si>
  <si>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</si>
  <si>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</si>
  <si>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</si>
  <si>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</si>
  <si>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</si>
  <si>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</si>
  <si>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</si>
  <si>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</si>
  <si>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</si>
  <si>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</si>
  <si>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</si>
  <si>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</si>
  <si>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</si>
  <si>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</si>
  <si>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</si>
  <si>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</si>
  <si>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</si>
  <si>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</si>
  <si>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</si>
  <si>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</si>
  <si>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</si>
  <si>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</si>
  <si>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</si>
  <si>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</si>
  <si>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</si>
  <si>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</si>
  <si>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</si>
  <si>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</si>
  <si>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</si>
  <si>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</si>
  <si>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</si>
  <si>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</si>
  <si>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</si>
  <si>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</si>
  <si>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</si>
  <si>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</si>
  <si>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</si>
  <si>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</si>
  <si>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</si>
  <si>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</si>
  <si>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</si>
  <si>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</si>
  <si>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</si>
  <si>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</si>
  <si>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</si>
  <si>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</si>
  <si>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</si>
  <si>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</si>
  <si>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</si>
  <si>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</si>
  <si>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</si>
  <si>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</si>
  <si>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</si>
  <si>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</si>
  <si>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</si>
  <si>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</si>
  <si>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</si>
  <si>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</si>
  <si>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</si>
  <si>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</si>
  <si>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</si>
  <si>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</si>
  <si>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</si>
  <si>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</si>
  <si>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</si>
  <si>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</si>
  <si>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</si>
  <si>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</si>
  <si>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</si>
  <si>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</si>
  <si>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</si>
  <si>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</si>
  <si>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</si>
  <si>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</si>
  <si>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</si>
  <si>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</si>
  <si>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</si>
  <si>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</si>
  <si>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</si>
  <si>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</si>
  <si>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</si>
  <si>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</si>
  <si>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</si>
  <si>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</si>
  <si>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</si>
  <si>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</si>
  <si>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</si>
  <si>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</si>
  <si>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</si>
  <si>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</si>
  <si>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</si>
  <si>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</si>
  <si>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</si>
  <si>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</si>
  <si>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</si>
  <si>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</si>
  <si>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</si>
  <si>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</si>
  <si>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</si>
  <si>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</si>
  <si>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</si>
  <si>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</si>
  <si>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</si>
  <si>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</si>
  <si>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</si>
  <si>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</si>
  <si>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</si>
  <si>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</si>
  <si>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</si>
  <si>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</si>
  <si>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</si>
  <si>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</si>
  <si>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</si>
  <si>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</si>
  <si>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</si>
  <si>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</si>
  <si>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</si>
  <si>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</si>
  <si>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</si>
  <si>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</si>
  <si>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</si>
  <si>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</si>
  <si>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</si>
  <si>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</si>
  <si>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</si>
  <si>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</si>
  <si>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</si>
  <si>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</si>
  <si>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</si>
  <si>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</si>
  <si>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</si>
  <si>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</si>
  <si>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</si>
  <si>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</si>
  <si>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</si>
  <si>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</si>
  <si>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</si>
  <si>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</si>
  <si>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</si>
  <si>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</si>
  <si>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</si>
  <si>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</si>
  <si>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</si>
  <si>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</si>
  <si>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</si>
  <si>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</si>
  <si>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</si>
  <si>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</si>
  <si>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</si>
  <si>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</si>
  <si>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</si>
  <si>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</si>
  <si>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</si>
  <si>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</si>
  <si>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</si>
  <si>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</si>
  <si>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</si>
  <si>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</si>
  <si>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</si>
  <si>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</si>
  <si>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</si>
  <si>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</si>
  <si>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</si>
  <si>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</si>
  <si>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</si>
  <si>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</si>
  <si>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</si>
  <si>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</si>
  <si>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</si>
  <si>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</si>
  <si>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</si>
  <si>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</si>
  <si>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</si>
  <si>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</si>
  <si>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</si>
  <si>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</si>
  <si>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</si>
  <si>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</si>
  <si>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</si>
  <si>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</si>
  <si>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</si>
  <si>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</si>
  <si>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</si>
  <si>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</si>
  <si>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</si>
  <si>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</si>
  <si>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</si>
  <si>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</si>
  <si>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</si>
  <si>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</si>
  <si>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</si>
  <si>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</si>
  <si>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</si>
  <si>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</si>
  <si>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</si>
  <si>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</si>
  <si>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</si>
  <si>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</si>
  <si>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</si>
  <si>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</si>
  <si>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</si>
  <si>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</si>
  <si>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</si>
  <si>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</si>
  <si>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</si>
  <si>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</si>
  <si>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</si>
  <si>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</si>
  <si>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</si>
  <si>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</si>
  <si>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</si>
  <si>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</si>
  <si>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</si>
  <si>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</si>
  <si>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</si>
  <si>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</si>
  <si>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</si>
  <si>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</si>
  <si>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</si>
  <si>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</si>
  <si>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</si>
  <si>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</si>
  <si>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</si>
  <si>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</si>
  <si>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</si>
  <si>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</si>
  <si>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</si>
  <si>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</si>
  <si>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</si>
  <si>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</si>
  <si>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</si>
  <si>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</si>
  <si>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</si>
  <si>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</si>
  <si>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</si>
  <si>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</si>
  <si>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</si>
  <si>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</si>
  <si>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</si>
  <si>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</si>
  <si>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</si>
  <si>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</si>
  <si>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</si>
  <si>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</si>
  <si>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</si>
  <si>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</si>
  <si>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</si>
  <si>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</si>
  <si>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</si>
  <si>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</si>
  <si>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</si>
  <si>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</si>
  <si>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</si>
  <si>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</si>
  <si>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</si>
  <si>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</si>
  <si>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</si>
  <si>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</si>
  <si>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</si>
  <si>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</si>
  <si>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</si>
  <si>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</si>
  <si>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</si>
  <si>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</si>
  <si>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</si>
  <si>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</si>
  <si>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</si>
  <si>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</si>
  <si>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</si>
  <si>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</si>
  <si>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</si>
  <si>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</si>
  <si>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</si>
  <si>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</si>
  <si>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</si>
  <si>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</si>
  <si>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</si>
  <si>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</si>
  <si>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</si>
  <si>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</si>
  <si>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</si>
  <si>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</si>
  <si>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</si>
  <si>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</si>
  <si>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</si>
  <si>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</si>
  <si>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</si>
  <si>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</si>
  <si>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</si>
  <si>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</si>
  <si>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</si>
  <si>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</si>
  <si>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</si>
  <si>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</si>
  <si>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</si>
  <si>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</si>
  <si>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</si>
  <si>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</si>
  <si>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</si>
  <si>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</si>
  <si>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</si>
  <si>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</si>
  <si>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</si>
  <si>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</si>
  <si>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</si>
  <si>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</si>
  <si>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</si>
  <si>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</si>
  <si>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</si>
  <si>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</si>
  <si>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</si>
  <si>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</si>
  <si>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</si>
  <si>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</si>
  <si>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</si>
  <si>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</si>
  <si>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</si>
  <si>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</si>
  <si>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</si>
  <si>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</si>
  <si>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</si>
  <si>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</si>
  <si>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</si>
  <si>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</si>
  <si>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</si>
  <si>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</si>
  <si>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</si>
  <si>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</si>
  <si>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</si>
  <si>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</si>
  <si>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</si>
  <si>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</si>
  <si>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</si>
  <si>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</si>
  <si>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</si>
  <si>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</si>
  <si>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</si>
  <si>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</si>
  <si>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</si>
  <si>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</si>
  <si>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</si>
  <si>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</si>
  <si>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</si>
  <si>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</si>
  <si>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</si>
  <si>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</si>
  <si>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</si>
  <si>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</si>
  <si>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</si>
  <si>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</si>
  <si>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</si>
  <si>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</si>
  <si>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</si>
  <si>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</si>
  <si>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</si>
  <si>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</si>
  <si>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</si>
  <si>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</si>
  <si>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</si>
  <si>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</si>
  <si>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</si>
  <si>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</si>
  <si>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</si>
  <si>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</si>
  <si>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</si>
  <si>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</si>
  <si>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</si>
  <si>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</si>
  <si>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</si>
  <si>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</si>
  <si>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</si>
  <si>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</si>
  <si>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</si>
  <si>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</si>
  <si>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</si>
  <si>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</si>
  <si>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</si>
  <si>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</si>
  <si>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</si>
  <si>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</si>
  <si>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</si>
  <si>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</si>
  <si>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</si>
  <si>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</si>
  <si>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</si>
  <si>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</si>
  <si>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</si>
  <si>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</si>
  <si>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</si>
  <si>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</si>
  <si>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</si>
  <si>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</si>
  <si>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</si>
  <si>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</si>
  <si>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</si>
  <si>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</si>
  <si>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</si>
  <si>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</si>
  <si>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</si>
  <si>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</si>
  <si>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</si>
  <si>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</si>
  <si>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</si>
  <si>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</si>
  <si>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</si>
  <si>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</si>
  <si>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</si>
  <si>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</si>
  <si>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</si>
  <si>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</si>
  <si>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</si>
  <si>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</si>
  <si>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</si>
  <si>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</si>
  <si>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</si>
  <si>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</si>
  <si>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</si>
  <si>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</si>
  <si>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</si>
  <si>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</si>
  <si>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</si>
  <si>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</si>
  <si>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</si>
  <si>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</si>
  <si>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</si>
  <si>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</si>
  <si>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</si>
  <si>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</si>
  <si>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</si>
  <si>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</si>
  <si>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</si>
  <si>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</si>
  <si>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</si>
  <si>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</si>
  <si>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</si>
  <si>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</si>
  <si>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</si>
  <si>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</si>
  <si>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</si>
  <si>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</si>
  <si>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</si>
  <si>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</si>
  <si>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</si>
  <si>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</si>
  <si>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</si>
  <si>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</si>
  <si>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</si>
  <si>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</si>
  <si>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</si>
  <si>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</si>
  <si>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</si>
  <si>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</si>
  <si>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</si>
  <si>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</si>
  <si>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</si>
  <si>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</si>
  <si>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</si>
  <si>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</si>
  <si>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</si>
  <si>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</si>
  <si>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</si>
  <si>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</si>
  <si>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</si>
  <si>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</si>
  <si>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</si>
  <si>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</si>
  <si>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</si>
  <si>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</si>
  <si>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</si>
  <si>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</si>
  <si>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</si>
  <si>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</si>
  <si>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</si>
  <si>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</si>
  <si>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</si>
  <si>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</si>
  <si>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</si>
  <si>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</si>
  <si>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</si>
  <si>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</si>
  <si>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</si>
  <si>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</si>
  <si>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</si>
  <si>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</si>
  <si>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</si>
  <si>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</si>
  <si>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</si>
  <si>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</si>
  <si>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</si>
  <si>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</si>
  <si>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</si>
  <si>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</si>
  <si>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</si>
  <si>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</si>
  <si>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</si>
  <si>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</si>
  <si>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</si>
  <si>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</si>
  <si>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</si>
  <si>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</si>
  <si>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</si>
  <si>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</si>
  <si>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</si>
  <si>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</si>
  <si>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</si>
  <si>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</si>
  <si>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</si>
  <si>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</si>
  <si>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</si>
  <si>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</si>
  <si>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</si>
  <si>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</si>
  <si>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</si>
  <si>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</si>
  <si>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</si>
  <si>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</si>
  <si>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</si>
  <si>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</si>
  <si>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</si>
  <si>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</si>
  <si>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</si>
  <si>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</si>
  <si>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</si>
  <si>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</si>
  <si>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</si>
  <si>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</si>
  <si>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</si>
  <si>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</si>
  <si>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</si>
  <si>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</si>
  <si>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</si>
  <si>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</si>
  <si>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</si>
  <si>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</si>
  <si>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</si>
  <si>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</si>
  <si>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</si>
  <si>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</si>
  <si>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</si>
  <si>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</si>
  <si>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</si>
  <si>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</si>
  <si>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</si>
  <si>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</si>
  <si>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</si>
  <si>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</si>
  <si>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</si>
  <si>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</si>
  <si>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</si>
  <si>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</si>
  <si>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</si>
  <si>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</si>
  <si>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</si>
  <si>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</si>
  <si>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</si>
  <si>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</si>
  <si>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</si>
  <si>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</si>
  <si>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</si>
  <si>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</si>
  <si>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</si>
  <si>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</si>
  <si>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</si>
  <si>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</si>
  <si>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</si>
  <si>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</si>
  <si>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</si>
  <si>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</si>
  <si>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</si>
  <si>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</si>
  <si>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</si>
  <si>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</si>
  <si>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</si>
  <si>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</si>
  <si>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</si>
  <si>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</si>
  <si>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</si>
  <si>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</si>
  <si>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</si>
  <si>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</si>
  <si>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</si>
  <si>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</si>
  <si>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</si>
  <si>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</si>
  <si>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</si>
  <si>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</si>
  <si>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</si>
  <si>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</si>
  <si>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</si>
  <si>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</si>
  <si>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</si>
  <si>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</si>
  <si>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</si>
  <si>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</si>
  <si>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</si>
  <si>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</si>
  <si>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</si>
  <si>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</si>
  <si>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</si>
  <si>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</si>
  <si>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</si>
  <si>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</si>
  <si>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</si>
  <si>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</si>
  <si>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</si>
  <si>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</si>
  <si>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</si>
  <si>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</si>
  <si>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</si>
  <si>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</si>
  <si>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</si>
  <si>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</si>
  <si>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</si>
  <si>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</si>
  <si>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</si>
  <si>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</si>
  <si>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</si>
  <si>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</si>
  <si>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</si>
  <si>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</si>
  <si>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</si>
  <si>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</si>
  <si>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</si>
  <si>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</si>
  <si>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</si>
  <si>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</si>
  <si>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</si>
  <si>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</si>
  <si>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</si>
  <si>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</si>
  <si>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</si>
  <si>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</si>
  <si>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</si>
  <si>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</si>
  <si>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</si>
  <si>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</si>
  <si>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</si>
  <si>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</si>
  <si>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</si>
  <si>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</si>
  <si>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</si>
  <si>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</si>
  <si>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</si>
  <si>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</si>
  <si>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</si>
  <si>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</si>
  <si>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</si>
  <si>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</si>
  <si>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</si>
  <si>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</si>
  <si>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</si>
  <si>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</si>
  <si>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</si>
  <si>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</si>
  <si>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</si>
  <si>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</si>
  <si>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</si>
  <si>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</si>
  <si>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</si>
  <si>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</si>
  <si>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</si>
  <si>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</si>
  <si>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</si>
  <si>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</si>
  <si>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</si>
  <si>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</si>
  <si>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</si>
  <si>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</si>
  <si>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</si>
  <si>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</si>
  <si>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</si>
  <si>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</si>
  <si>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</si>
  <si>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</si>
  <si>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</si>
  <si>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</si>
  <si>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</si>
  <si>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</si>
  <si>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</si>
  <si>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</si>
  <si>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</si>
  <si>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</si>
  <si>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</si>
  <si>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</si>
  <si>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</si>
  <si>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</si>
  <si>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</si>
  <si>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</si>
  <si>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</si>
  <si>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</si>
  <si>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</si>
  <si>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</si>
  <si>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</si>
  <si>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</si>
  <si>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</si>
  <si>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</si>
  <si>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</si>
  <si>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</si>
  <si>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</si>
  <si>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</si>
  <si>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</si>
  <si>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</si>
  <si>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</si>
  <si>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</si>
  <si>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</si>
  <si>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</si>
  <si>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</si>
  <si>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</si>
  <si>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</si>
  <si>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</si>
  <si>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</si>
  <si>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</si>
  <si>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</si>
  <si>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</si>
  <si>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</si>
  <si>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</si>
  <si>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</si>
  <si>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</si>
  <si>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</si>
  <si>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</si>
  <si>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</si>
  <si>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</si>
  <si>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</si>
  <si>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</si>
  <si>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</si>
  <si>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</si>
  <si>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</si>
  <si>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</si>
  <si>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</si>
  <si>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</si>
  <si>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</si>
  <si>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</si>
  <si>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</si>
  <si>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</si>
  <si>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</si>
  <si>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</si>
  <si>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</si>
  <si>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</si>
  <si>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</si>
  <si>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</si>
  <si>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</si>
  <si>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</si>
  <si>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</si>
  <si>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</si>
  <si>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</si>
  <si>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</si>
  <si>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</si>
  <si>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</si>
  <si>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</si>
  <si>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</si>
  <si>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</si>
  <si>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</si>
  <si>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</si>
  <si>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</si>
  <si>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</si>
  <si>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</si>
  <si>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</si>
  <si>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</si>
  <si>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</si>
  <si>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</si>
  <si>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</si>
  <si>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</si>
  <si>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</si>
  <si>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</si>
  <si>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</si>
  <si>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</si>
  <si>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</si>
  <si>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</si>
  <si>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</si>
  <si>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</si>
  <si>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</si>
  <si>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</si>
  <si>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</si>
  <si>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</si>
  <si>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</si>
  <si>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</si>
  <si>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</si>
  <si>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</si>
  <si>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</si>
  <si>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</si>
  <si>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</si>
  <si>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</si>
  <si>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</si>
  <si>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</si>
  <si>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</si>
  <si>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</si>
  <si>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</si>
  <si>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</si>
  <si>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</si>
  <si>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</si>
  <si>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</si>
  <si>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</si>
  <si>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</si>
  <si>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</si>
  <si>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</si>
  <si>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</si>
  <si>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</si>
  <si>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</si>
  <si>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</si>
  <si>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</si>
  <si>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</si>
  <si>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</si>
  <si>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</si>
  <si>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</si>
  <si>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</si>
  <si>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</si>
  <si>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</si>
  <si>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</si>
  <si>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</si>
  <si>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</si>
  <si>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</si>
  <si>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</si>
  <si>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</si>
  <si>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</si>
  <si>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</si>
  <si>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</si>
  <si>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</si>
  <si>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</si>
  <si>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</si>
  <si>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</si>
  <si>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</si>
  <si>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</si>
  <si>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</si>
  <si>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</si>
  <si>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</si>
  <si>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</si>
  <si>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</si>
  <si>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</si>
  <si>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</si>
  <si>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</si>
  <si>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</si>
  <si>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</si>
  <si>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</si>
  <si>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</si>
  <si>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</si>
  <si>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</si>
  <si>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</si>
  <si>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</si>
  <si>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</si>
  <si>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</si>
  <si>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</si>
  <si>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</si>
  <si>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</si>
  <si>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</si>
  <si>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</si>
  <si>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</si>
  <si>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</si>
  <si>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</si>
  <si>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</si>
  <si>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</si>
  <si>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</si>
  <si>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</si>
  <si>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</si>
  <si>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</si>
  <si>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</si>
  <si>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</si>
  <si>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</si>
  <si>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</si>
  <si>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</si>
  <si>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</si>
  <si>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</si>
  <si>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</si>
  <si>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</si>
  <si>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</si>
  <si>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</si>
  <si>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</si>
  <si>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</si>
  <si>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</si>
  <si>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</si>
  <si>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</si>
  <si>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</si>
  <si>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</si>
  <si>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</si>
  <si>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</si>
  <si>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</si>
  <si>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</si>
  <si>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</si>
  <si>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</si>
  <si>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</si>
  <si>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</si>
  <si>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</si>
  <si>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</si>
  <si>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</si>
  <si>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</si>
  <si>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</si>
  <si>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</si>
  <si>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</si>
  <si>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</si>
  <si>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</si>
  <si>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</si>
  <si>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</si>
  <si>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</si>
  <si>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</si>
  <si>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</si>
  <si>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</si>
  <si>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</si>
  <si>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</si>
  <si>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</si>
  <si>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</si>
  <si>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</si>
  <si>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</si>
  <si>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</si>
  <si>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</si>
  <si>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</si>
  <si>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</si>
  <si>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</si>
  <si>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</si>
  <si>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</si>
  <si>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</si>
  <si>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</si>
  <si>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</si>
  <si>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</si>
  <si>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</si>
  <si>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</si>
  <si>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</si>
  <si>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</si>
  <si>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</si>
  <si>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</si>
  <si>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</si>
  <si>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</si>
  <si>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</si>
  <si>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</si>
  <si>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</si>
  <si>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</si>
  <si>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</si>
  <si>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</si>
  <si>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</si>
  <si>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</si>
  <si>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</si>
  <si>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</si>
  <si>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</si>
  <si>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</si>
  <si>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</si>
  <si>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</si>
  <si>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</si>
  <si>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</si>
  <si>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</si>
  <si>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</si>
  <si>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</si>
  <si>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</si>
  <si>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</si>
  <si>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</si>
  <si>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</si>
  <si>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</si>
  <si>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</si>
  <si>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</si>
  <si>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</si>
  <si>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</si>
  <si>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</si>
  <si>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</si>
  <si>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</si>
  <si>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</si>
  <si>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</si>
  <si>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</si>
  <si>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</si>
  <si>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</si>
  <si>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</si>
  <si>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</si>
  <si>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</si>
  <si>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</si>
  <si>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</si>
  <si>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</si>
  <si>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</si>
  <si>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</si>
  <si>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</si>
  <si>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</si>
  <si>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</si>
  <si>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</si>
  <si>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</si>
  <si>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</si>
  <si>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</si>
  <si>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</si>
  <si>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</si>
  <si>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</si>
  <si>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</si>
  <si>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</si>
  <si>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</si>
  <si>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</si>
  <si>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</si>
  <si>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</si>
  <si>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</si>
  <si>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</si>
  <si>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</si>
  <si>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</si>
  <si>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</si>
  <si>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</si>
  <si>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</si>
  <si>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</si>
  <si>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</si>
  <si>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</si>
  <si>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</si>
  <si>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</si>
  <si>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</si>
  <si>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</si>
  <si>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</si>
  <si>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</si>
  <si>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</si>
  <si>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</si>
  <si>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</si>
  <si>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</si>
  <si>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</si>
  <si>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</si>
  <si>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</si>
  <si>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</si>
  <si>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</si>
  <si>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</si>
  <si>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</si>
  <si>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</si>
  <si>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</si>
  <si>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</si>
  <si>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</si>
  <si>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</si>
  <si>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</si>
  <si>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</si>
  <si>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</si>
  <si>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</si>
  <si>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</si>
  <si>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</si>
  <si>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</si>
  <si>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</si>
  <si>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</si>
  <si>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</si>
  <si>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</si>
  <si>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</si>
  <si>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</si>
  <si>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</si>
  <si>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</si>
  <si>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</si>
  <si>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</si>
  <si>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</si>
  <si>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</si>
  <si>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</si>
  <si>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</si>
  <si>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</si>
  <si>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</si>
  <si>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</si>
  <si>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</si>
  <si>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</si>
  <si>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</si>
  <si>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</si>
  <si>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</si>
  <si>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</si>
  <si>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</si>
  <si>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</si>
  <si>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</si>
  <si>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</si>
  <si>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</si>
  <si>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</si>
  <si>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</si>
  <si>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</si>
  <si>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</si>
  <si>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</si>
  <si>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</si>
  <si>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</si>
  <si>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</si>
  <si>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</si>
  <si>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</si>
  <si>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</si>
  <si>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</si>
  <si>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</si>
  <si>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</si>
  <si>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</si>
  <si>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</si>
  <si>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</si>
  <si>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</si>
  <si>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</si>
  <si>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</si>
  <si>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</si>
  <si>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</si>
  <si>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</si>
  <si>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</si>
  <si>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</si>
  <si>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</si>
  <si>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</si>
  <si>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</si>
  <si>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</si>
  <si>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</si>
  <si>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</si>
  <si>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</si>
  <si>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</si>
  <si>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</si>
  <si>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</si>
  <si>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</si>
  <si>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</si>
  <si>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</si>
  <si>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</si>
  <si>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</si>
  <si>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</si>
  <si>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</si>
  <si>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</si>
  <si>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</si>
  <si>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</si>
  <si>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</si>
  <si>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</si>
  <si>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</si>
  <si>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</si>
  <si>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</si>
  <si>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</si>
  <si>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</si>
  <si>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</si>
  <si>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</si>
  <si>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</si>
  <si>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</si>
  <si>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</si>
  <si>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</si>
  <si>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</si>
  <si>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</si>
  <si>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</si>
  <si>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</si>
  <si>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</si>
  <si>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</si>
  <si>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</si>
  <si>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</si>
  <si>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</si>
  <si>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</si>
  <si>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</si>
  <si>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</si>
  <si>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</si>
  <si>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</si>
  <si>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</si>
  <si>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</si>
  <si>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</si>
  <si>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</si>
  <si>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</si>
  <si>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</si>
  <si>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</si>
  <si>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</si>
  <si>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</si>
  <si>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</si>
  <si>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</si>
  <si>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</si>
  <si>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</si>
  <si>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</si>
  <si>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</si>
  <si>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</si>
  <si>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</si>
  <si>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</si>
  <si>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</si>
  <si>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</si>
  <si>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</si>
  <si>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</si>
  <si>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</si>
  <si>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</si>
  <si>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</si>
  <si>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</si>
  <si>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</si>
  <si>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</si>
  <si>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</si>
  <si>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</si>
  <si>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</si>
  <si>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</si>
  <si>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</si>
  <si>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</si>
  <si>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</si>
  <si>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</si>
  <si>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</si>
  <si>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</si>
  <si>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</si>
  <si>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</si>
  <si>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</si>
  <si>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</si>
  <si>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</si>
  <si>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</si>
  <si>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</si>
  <si>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</si>
  <si>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</si>
  <si>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</si>
  <si>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</si>
  <si>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</si>
  <si>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</si>
  <si>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</si>
  <si>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</si>
  <si>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</si>
  <si>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</si>
  <si>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</si>
  <si>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</si>
  <si>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</si>
  <si>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</si>
  <si>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</si>
  <si>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</si>
  <si>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</si>
  <si>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</si>
  <si>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</si>
  <si>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</si>
  <si>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</si>
  <si>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</si>
  <si>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</si>
  <si>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</si>
  <si>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</si>
  <si>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</si>
  <si>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</si>
  <si>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</si>
  <si>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</si>
  <si>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</si>
  <si>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</si>
  <si>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</si>
  <si>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</si>
  <si>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</si>
  <si>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</si>
  <si>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</si>
  <si>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</si>
  <si>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</si>
  <si>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</si>
  <si>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</si>
  <si>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</si>
  <si>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</si>
  <si>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</si>
  <si>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</si>
  <si>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</si>
  <si>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</si>
  <si>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</si>
  <si>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</si>
  <si>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</si>
  <si>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</si>
  <si>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</si>
  <si>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</si>
  <si>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</si>
  <si>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</si>
  <si>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</si>
  <si>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</si>
  <si>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</si>
  <si>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</si>
  <si>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</si>
  <si>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</si>
  <si>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</si>
  <si>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</si>
  <si>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</si>
  <si>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</si>
  <si>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</si>
  <si>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</si>
  <si>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</si>
  <si>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</si>
  <si>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</si>
  <si>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</si>
  <si>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</si>
  <si>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</si>
  <si>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</si>
  <si>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</si>
  <si>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</si>
  <si>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</si>
  <si>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</si>
  <si>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</si>
  <si>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</si>
  <si>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</si>
  <si>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</si>
  <si>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</si>
  <si>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</si>
  <si>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</si>
  <si>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</si>
  <si>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</si>
  <si>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</si>
  <si>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</si>
  <si>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</si>
  <si>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</si>
  <si>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</si>
  <si>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</si>
  <si>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</si>
  <si>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</si>
  <si>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</si>
  <si>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</si>
  <si>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</si>
  <si>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</si>
  <si>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</si>
  <si>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</si>
  <si>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</si>
  <si>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</si>
  <si>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</si>
  <si>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</si>
  <si>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</si>
  <si>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</si>
  <si>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</si>
  <si>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</si>
  <si>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</si>
  <si>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</si>
  <si>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</si>
  <si>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</si>
  <si>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</si>
  <si>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</si>
  <si>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</si>
  <si>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</si>
  <si>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</si>
  <si>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</si>
  <si>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</si>
  <si>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</si>
  <si>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</si>
  <si>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</si>
  <si>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</si>
  <si>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</si>
  <si>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</si>
  <si>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</si>
  <si>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</si>
  <si>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</si>
  <si>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</si>
  <si>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</si>
  <si>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</si>
  <si>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</si>
  <si>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</si>
  <si>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</si>
  <si>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</si>
  <si>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</si>
  <si>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</si>
  <si>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</si>
  <si>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</si>
  <si>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</si>
  <si>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</si>
  <si>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</si>
  <si>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</si>
  <si>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</si>
  <si>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</si>
  <si>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</si>
  <si>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</si>
  <si>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</si>
  <si>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</si>
  <si>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</si>
  <si>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</si>
  <si>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</si>
  <si>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</si>
  <si>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</si>
  <si>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</si>
  <si>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</si>
  <si>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</si>
  <si>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</si>
  <si>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</si>
  <si>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</si>
  <si>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</si>
  <si>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</si>
  <si>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</si>
  <si>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</si>
  <si>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</si>
  <si>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</si>
  <si>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</si>
  <si>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</si>
  <si>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</si>
  <si>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</si>
  <si>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</si>
  <si>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</si>
  <si>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</si>
  <si>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</si>
  <si>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</si>
  <si>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</si>
  <si>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</si>
  <si>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</si>
  <si>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</si>
  <si>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</si>
  <si>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</si>
  <si>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</si>
  <si>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</si>
  <si>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</si>
  <si>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</si>
  <si>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</si>
  <si>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</si>
  <si>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</si>
  <si>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</si>
  <si>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</si>
  <si>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</si>
  <si>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</si>
  <si>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</si>
  <si>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</si>
  <si>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</si>
  <si>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</si>
  <si>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</si>
  <si>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</si>
  <si>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</si>
  <si>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</si>
  <si>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</si>
  <si>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</si>
  <si>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</si>
  <si>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</si>
  <si>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</si>
  <si>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</si>
  <si>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</si>
  <si>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</si>
  <si>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</si>
  <si>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</si>
  <si>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</si>
  <si>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</si>
  <si>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</si>
  <si>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</si>
  <si>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</si>
  <si>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</si>
  <si>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</si>
  <si>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</si>
  <si>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</si>
  <si>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</si>
  <si>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</si>
  <si>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</si>
  <si>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</si>
  <si>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</si>
  <si>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</si>
  <si>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</si>
  <si>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</si>
  <si>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</si>
  <si>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</si>
  <si>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</si>
  <si>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</si>
  <si>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</si>
  <si>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</si>
  <si>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</si>
  <si>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</si>
  <si>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</si>
  <si>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</si>
  <si>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</si>
  <si>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</si>
  <si>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</si>
  <si>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</si>
  <si>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</si>
  <si>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</si>
  <si>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</si>
  <si>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</si>
  <si>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</si>
  <si>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</si>
  <si>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</si>
  <si>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</si>
  <si>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</si>
  <si>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</si>
  <si>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</si>
  <si>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</si>
  <si>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</si>
  <si>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</si>
  <si>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</si>
  <si>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</si>
  <si>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</si>
  <si>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</si>
  <si>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</si>
  <si>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</si>
  <si>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</si>
  <si>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</si>
  <si>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</si>
  <si>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</si>
  <si>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</si>
  <si>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</si>
  <si>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</si>
  <si>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</si>
  <si>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</si>
  <si>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</si>
  <si>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</si>
  <si>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</si>
  <si>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</si>
  <si>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</si>
  <si>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</si>
  <si>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</si>
  <si>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</si>
  <si>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</si>
  <si>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</si>
  <si>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</si>
  <si>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</si>
  <si>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</si>
  <si>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</si>
  <si>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</si>
  <si>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</si>
  <si>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</si>
  <si>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</si>
  <si>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</si>
  <si>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</si>
  <si>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</si>
  <si>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</si>
  <si>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</si>
  <si>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</si>
  <si>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</si>
  <si>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</si>
  <si>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</si>
  <si>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</si>
  <si>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</si>
  <si>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</si>
  <si>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</si>
  <si>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</si>
  <si>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</si>
  <si>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</si>
  <si>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</si>
  <si>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</si>
  <si>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</si>
  <si>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</si>
  <si>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</si>
  <si>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</si>
  <si>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</si>
  <si>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</si>
  <si>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</si>
  <si>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</si>
  <si>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</si>
  <si>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</si>
  <si>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</si>
  <si>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</si>
  <si>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</si>
  <si>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</si>
  <si>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</si>
  <si>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</si>
  <si>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</si>
  <si>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</si>
  <si>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</si>
  <si>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</si>
  <si>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</si>
  <si>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</si>
  <si>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</si>
  <si>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</si>
  <si>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</si>
  <si>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</si>
  <si>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</si>
  <si>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</si>
  <si>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</si>
  <si>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</si>
  <si>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</si>
  <si>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</si>
  <si>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</si>
  <si>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</si>
  <si>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</si>
  <si>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</si>
  <si>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</si>
  <si>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</si>
  <si>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</si>
  <si>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</si>
  <si>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</si>
  <si>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</si>
  <si>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</si>
  <si>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</si>
  <si>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</si>
  <si>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</si>
  <si>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</si>
  <si>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</si>
  <si>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</si>
  <si>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</si>
  <si>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</si>
  <si>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</si>
  <si>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</si>
  <si>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</si>
  <si>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</si>
  <si>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</si>
  <si>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</si>
  <si>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</si>
  <si>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</si>
  <si>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</si>
  <si>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</si>
  <si>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</si>
  <si>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</si>
  <si>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</si>
  <si>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</si>
  <si>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</si>
  <si>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</si>
  <si>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</si>
  <si>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</si>
  <si>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</si>
  <si>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</si>
  <si>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</si>
  <si>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</si>
  <si>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</si>
  <si>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</si>
  <si>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</si>
  <si>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</si>
  <si>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</si>
  <si>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</si>
  <si>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</si>
  <si>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</si>
  <si>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</si>
  <si>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</si>
  <si>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</si>
  <si>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</si>
  <si>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</si>
  <si>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</si>
  <si>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</si>
  <si>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</si>
  <si>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</si>
  <si>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</si>
  <si>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</si>
  <si>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</si>
  <si>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</si>
  <si>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</si>
  <si>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</si>
  <si>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</si>
  <si>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</si>
  <si>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</si>
  <si>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</si>
  <si>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</si>
  <si>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</si>
  <si>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</si>
  <si>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</si>
  <si>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</si>
  <si>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</si>
  <si>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</si>
  <si>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</si>
  <si>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</si>
  <si>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</si>
  <si>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</si>
  <si>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</si>
  <si>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</si>
  <si>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</si>
  <si>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</si>
  <si>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</si>
  <si>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</si>
  <si>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</si>
  <si>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</si>
  <si>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</si>
  <si>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</si>
  <si>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</si>
  <si>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</si>
  <si>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</si>
  <si>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</si>
  <si>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</si>
  <si>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</si>
  <si>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</si>
  <si>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</si>
  <si>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</si>
  <si>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</si>
  <si>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</si>
  <si>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</si>
  <si>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</si>
  <si>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</si>
  <si>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</si>
  <si>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</si>
  <si>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</si>
  <si>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</si>
  <si>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</si>
  <si>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</si>
  <si>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</si>
  <si>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</si>
  <si>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</si>
  <si>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</si>
  <si>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</si>
  <si>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</si>
  <si>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</si>
  <si>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</si>
  <si>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</si>
  <si>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</si>
  <si>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</si>
  <si>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</si>
  <si>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</si>
  <si>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</si>
  <si>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</si>
  <si>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</si>
  <si>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</si>
  <si>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</si>
  <si>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</si>
  <si>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</si>
  <si>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</si>
  <si>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</si>
  <si>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</si>
  <si>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</si>
  <si>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</si>
  <si>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</si>
  <si>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</si>
  <si>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</si>
  <si>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</si>
  <si>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</si>
  <si>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</si>
  <si>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</si>
  <si>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</si>
  <si>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</si>
  <si>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</si>
  <si>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</si>
  <si>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</si>
  <si>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</si>
  <si>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</si>
  <si>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</si>
  <si>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</si>
  <si>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</si>
  <si>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</si>
  <si>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</si>
  <si>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</si>
  <si>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</si>
  <si>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</si>
  <si>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</si>
  <si>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</si>
  <si>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</si>
  <si>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</si>
  <si>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</si>
  <si>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</si>
  <si>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</si>
  <si>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</si>
  <si>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</si>
  <si>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</si>
  <si>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</si>
  <si>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</si>
  <si>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</si>
  <si>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</si>
  <si>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</si>
  <si>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</si>
  <si>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</si>
  <si>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</si>
  <si>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</si>
  <si>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</si>
  <si>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</si>
  <si>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</si>
  <si>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</si>
  <si>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</si>
  <si>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</si>
  <si>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</si>
  <si>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</si>
  <si>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</si>
  <si>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</si>
  <si>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</si>
  <si>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</si>
  <si>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</si>
  <si>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</si>
  <si>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</si>
  <si>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</si>
  <si>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</si>
  <si>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</si>
  <si>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</si>
  <si>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</si>
  <si>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</si>
  <si>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</si>
  <si>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</si>
  <si>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</si>
  <si>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</si>
  <si>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</si>
  <si>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</si>
  <si>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</si>
  <si>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</si>
  <si>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</si>
  <si>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</si>
  <si>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</si>
  <si>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</si>
  <si>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</si>
  <si>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</si>
  <si>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</si>
  <si>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</si>
  <si>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</si>
  <si>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</si>
  <si>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</si>
  <si>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</si>
  <si>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</si>
  <si>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</si>
  <si>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</si>
  <si>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</si>
  <si>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</si>
  <si>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</si>
  <si>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</si>
  <si>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</si>
  <si>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</si>
  <si>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</si>
  <si>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</si>
  <si>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</si>
  <si>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</si>
  <si>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</si>
  <si>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</si>
  <si>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</si>
  <si>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</si>
  <si>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</si>
  <si>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</si>
  <si>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</si>
  <si>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</si>
  <si>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</si>
  <si>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</si>
  <si>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</si>
  <si>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</si>
  <si>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</si>
  <si>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</si>
  <si>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</si>
  <si>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</si>
  <si>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</si>
  <si>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</si>
  <si>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</si>
  <si>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</si>
  <si>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</si>
  <si>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</si>
  <si>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</si>
  <si>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</si>
  <si>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</si>
  <si>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</si>
  <si>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</si>
  <si>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</si>
  <si>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</si>
  <si>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</si>
  <si>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</si>
  <si>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</si>
  <si>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</si>
  <si>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</si>
  <si>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</si>
  <si>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</si>
  <si>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</si>
  <si>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</si>
  <si>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</si>
  <si>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</si>
  <si>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</si>
  <si>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</si>
  <si>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</si>
  <si>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</si>
  <si>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</si>
  <si>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</si>
  <si>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</si>
  <si>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</si>
  <si>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</si>
  <si>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</si>
  <si>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</si>
  <si>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</si>
  <si>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</si>
  <si>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</si>
  <si>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</si>
  <si>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</si>
  <si>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</si>
  <si>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</si>
  <si>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</si>
  <si>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</si>
  <si>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</si>
  <si>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</si>
  <si>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</si>
  <si>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</si>
  <si>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</si>
  <si>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</si>
  <si>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</si>
  <si>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</si>
  <si>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</si>
  <si>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</si>
  <si>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</si>
  <si>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</si>
  <si>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</si>
  <si>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</si>
  <si>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</si>
  <si>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</si>
  <si>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</si>
  <si>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</si>
  <si>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</si>
  <si>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</si>
  <si>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</si>
  <si>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</si>
  <si>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</si>
  <si>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</si>
  <si>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</si>
  <si>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</si>
  <si>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</si>
  <si>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</si>
  <si>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</si>
  <si>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</si>
  <si>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</si>
  <si>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</si>
  <si>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</si>
  <si>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</si>
  <si>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</si>
  <si>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</si>
  <si>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</si>
  <si>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</si>
  <si>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</si>
  <si>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</si>
  <si>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</si>
  <si>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</si>
  <si>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</si>
  <si>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</si>
  <si>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</si>
  <si>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</si>
  <si>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</si>
  <si>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</si>
  <si>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</si>
  <si>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</si>
  <si>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</si>
  <si>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</si>
  <si>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</si>
  <si>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</si>
  <si>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</si>
  <si>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</si>
  <si>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</si>
  <si>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</si>
  <si>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</si>
  <si>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</si>
  <si>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</si>
  <si>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</si>
  <si>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</si>
  <si>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</si>
  <si>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</si>
  <si>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</si>
  <si>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</si>
  <si>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</si>
  <si>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</si>
  <si>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</si>
  <si>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</si>
  <si>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</si>
  <si>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</si>
  <si>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</si>
  <si>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</si>
  <si>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</si>
  <si>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</si>
  <si>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</si>
  <si>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</si>
  <si>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</si>
  <si>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</si>
  <si>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</si>
  <si>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</si>
  <si>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</si>
  <si>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</si>
  <si>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</si>
  <si>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</si>
  <si>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</si>
  <si>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</si>
  <si>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</si>
  <si>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</si>
  <si>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</si>
  <si>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</si>
  <si>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</si>
  <si>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</si>
  <si>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</si>
  <si>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</si>
  <si>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</si>
  <si>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</si>
  <si>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</si>
  <si>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</si>
  <si>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</si>
  <si>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</si>
  <si>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</si>
  <si>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</si>
  <si>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</si>
  <si>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</si>
  <si>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</si>
  <si>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</si>
  <si>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</si>
  <si>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</si>
  <si>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</si>
  <si>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</si>
  <si>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</si>
  <si>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</si>
  <si>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</si>
  <si>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</si>
  <si>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</si>
  <si>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</si>
  <si>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</si>
  <si>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</si>
  <si>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</si>
  <si>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</si>
  <si>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</si>
  <si>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</si>
  <si>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</si>
  <si>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</si>
  <si>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</si>
  <si>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</si>
  <si>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</si>
  <si>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</si>
  <si>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</si>
  <si>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</si>
  <si>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</si>
  <si>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</si>
  <si>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</si>
  <si>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</si>
  <si>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</si>
  <si>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</si>
  <si>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</si>
  <si>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</si>
  <si>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</si>
  <si>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</si>
  <si>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</si>
  <si>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</si>
  <si>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</si>
  <si>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</si>
  <si>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</si>
  <si>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</si>
  <si>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</si>
  <si>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</si>
  <si>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</si>
  <si>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</si>
  <si>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</si>
  <si>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</si>
  <si>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</si>
  <si>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</si>
  <si>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</si>
  <si>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</si>
  <si>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</si>
  <si>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</si>
  <si>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</si>
  <si>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</si>
  <si>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</si>
  <si>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</si>
  <si>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</si>
  <si>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</si>
  <si>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</si>
  <si>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</si>
  <si>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</si>
  <si>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</si>
  <si>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</si>
  <si>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</si>
  <si>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</si>
  <si>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</si>
  <si>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</si>
  <si>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</si>
  <si>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</si>
  <si>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</si>
  <si>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</si>
  <si>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</si>
  <si>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</si>
  <si>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</si>
  <si>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</si>
  <si>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</si>
  <si>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</si>
  <si>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</si>
  <si>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</si>
  <si>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</si>
  <si>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</si>
  <si>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</si>
  <si>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</si>
  <si>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</si>
  <si>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</si>
  <si>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</si>
  <si>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</si>
  <si>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</si>
  <si>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</si>
  <si>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</si>
  <si>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</si>
  <si>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</si>
  <si>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</si>
  <si>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</si>
  <si>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</si>
  <si>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</si>
  <si>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</si>
  <si>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</si>
  <si>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</si>
  <si>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</si>
  <si>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</si>
  <si>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</si>
  <si>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</si>
  <si>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</si>
  <si>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</si>
  <si>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</si>
  <si>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</si>
  <si>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</si>
  <si>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</si>
  <si>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</si>
  <si>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</si>
  <si>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</si>
  <si>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</si>
  <si>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</si>
  <si>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</si>
  <si>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</si>
  <si>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</si>
  <si>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</si>
  <si>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</si>
  <si>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</si>
  <si>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</si>
  <si>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</si>
  <si>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</si>
  <si>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</si>
  <si>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</si>
  <si>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</si>
  <si>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</si>
  <si>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</si>
  <si>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</si>
  <si>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</si>
  <si>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</si>
  <si>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</si>
  <si>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</si>
  <si>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</si>
  <si>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</si>
  <si>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</si>
  <si>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</si>
  <si>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</si>
  <si>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</si>
  <si>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</si>
  <si>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</si>
  <si>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</si>
  <si>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</si>
  <si>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</si>
  <si>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</si>
  <si>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</si>
  <si>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</si>
  <si>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</si>
  <si>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</si>
  <si>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</si>
  <si>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</si>
  <si>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</si>
  <si>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</si>
  <si>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</si>
  <si>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</si>
  <si>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</si>
  <si>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</si>
  <si>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</si>
  <si>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</si>
  <si>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</si>
  <si>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</si>
  <si>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</si>
  <si>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</si>
  <si>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</si>
  <si>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</si>
  <si>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</si>
  <si>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</si>
  <si>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</si>
  <si>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</si>
  <si>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</si>
  <si>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</si>
  <si>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</si>
  <si>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</si>
  <si>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</si>
  <si>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</si>
  <si>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</si>
  <si>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</si>
  <si>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</si>
  <si>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</si>
  <si>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</si>
  <si>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</si>
  <si>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</si>
  <si>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</si>
  <si>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</si>
  <si>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</si>
  <si>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</si>
  <si>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</si>
  <si>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</si>
  <si>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</si>
  <si>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</si>
  <si>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</si>
  <si>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</si>
  <si>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</si>
  <si>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</si>
  <si>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</si>
  <si>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</si>
  <si>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</si>
  <si>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</si>
  <si>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</si>
  <si>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</si>
  <si>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</si>
  <si>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</si>
  <si>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</si>
  <si>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</si>
  <si>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</si>
  <si>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</si>
  <si>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</si>
  <si>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</si>
  <si>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</si>
  <si>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</si>
  <si>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</si>
  <si>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</si>
  <si>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</si>
  <si>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</si>
  <si>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</si>
  <si>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</si>
  <si>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</si>
  <si>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</si>
  <si>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</si>
  <si>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</si>
  <si>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</si>
  <si>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</si>
  <si>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</si>
  <si>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</si>
  <si>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</si>
  <si>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</si>
  <si>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</si>
  <si>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</si>
  <si>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</si>
  <si>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</si>
  <si>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</si>
  <si>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</si>
  <si>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</si>
  <si>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</si>
  <si>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</si>
  <si>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</si>
  <si>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</si>
  <si>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</si>
  <si>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</si>
  <si>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</si>
  <si>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</si>
  <si>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</si>
  <si>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</si>
  <si>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</si>
  <si>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</si>
  <si>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</si>
  <si>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</si>
  <si>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</si>
  <si>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</si>
  <si>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</si>
  <si>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</si>
  <si>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</si>
  <si>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</si>
  <si>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</si>
  <si>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</si>
  <si>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</si>
  <si>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</si>
  <si>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</si>
  <si>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</si>
  <si>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</si>
  <si>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</si>
  <si>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</si>
  <si>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</si>
  <si>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</si>
  <si>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</si>
  <si>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</si>
  <si>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</si>
  <si>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</si>
  <si>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</si>
  <si>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</si>
  <si>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</si>
  <si>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</si>
  <si>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</si>
  <si>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</si>
  <si>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</si>
  <si>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</si>
  <si>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</si>
  <si>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</si>
  <si>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</si>
  <si>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</si>
  <si>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</si>
  <si>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</si>
  <si>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</si>
  <si>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</si>
  <si>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</si>
  <si>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</si>
  <si>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</si>
  <si>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</si>
  <si>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</si>
  <si>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</si>
  <si>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</si>
  <si>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</si>
  <si>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</si>
  <si>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</si>
  <si>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</si>
  <si>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</si>
  <si>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</si>
  <si>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</si>
  <si>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</si>
  <si>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</si>
  <si>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</si>
  <si>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</si>
  <si>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</si>
  <si>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</si>
  <si>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</si>
  <si>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</si>
  <si>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</si>
  <si>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</si>
  <si>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</si>
  <si>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</si>
  <si>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</si>
  <si>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</si>
  <si>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</si>
  <si>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</si>
  <si>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</si>
  <si>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</si>
  <si>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</si>
  <si>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</si>
  <si>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</si>
  <si>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</si>
  <si>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</si>
  <si>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</si>
  <si>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</si>
  <si>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</si>
  <si>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</si>
  <si>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</si>
  <si>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</si>
  <si>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</si>
  <si>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</si>
  <si>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</si>
  <si>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</si>
  <si>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</si>
  <si>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</si>
  <si>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</si>
  <si>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</si>
  <si>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</si>
  <si>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</si>
  <si>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</si>
  <si>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</si>
  <si>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</si>
  <si>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</si>
  <si>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</si>
  <si>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</si>
  <si>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</si>
  <si>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</si>
  <si>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</si>
  <si>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</si>
  <si>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</si>
  <si>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</si>
  <si>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</si>
  <si>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</si>
  <si>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</si>
  <si>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</si>
  <si>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</si>
  <si>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</si>
  <si>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</si>
  <si>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</si>
  <si>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</si>
  <si>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</si>
  <si>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</si>
  <si>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</si>
  <si>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</si>
  <si>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</si>
  <si>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</si>
  <si>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</si>
  <si>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</si>
  <si>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</si>
  <si>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</si>
  <si>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</si>
  <si>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</si>
  <si>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</si>
  <si>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</si>
  <si>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</si>
  <si>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</si>
  <si>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</si>
  <si>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</si>
  <si>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</si>
  <si>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</si>
  <si>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</si>
  <si>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</si>
  <si>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</si>
  <si>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</si>
  <si>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</si>
  <si>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</si>
  <si>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</si>
  <si>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</si>
  <si>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</si>
  <si>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</si>
  <si>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</si>
  <si>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</si>
  <si>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</si>
  <si>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</si>
  <si>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</si>
  <si>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</si>
  <si>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</si>
  <si>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</si>
  <si>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</si>
  <si>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</si>
  <si>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</si>
  <si>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</si>
  <si>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</si>
  <si>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</si>
  <si>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</si>
  <si>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</si>
  <si>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</si>
  <si>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</si>
  <si>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</si>
  <si>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</si>
  <si>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</si>
  <si>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</si>
  <si>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</si>
  <si>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</si>
  <si>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</si>
  <si>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</si>
  <si>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</si>
  <si>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</si>
  <si>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</si>
  <si>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</si>
  <si>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</si>
  <si>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</si>
  <si>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</si>
  <si>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</si>
  <si>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</si>
  <si>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</si>
  <si>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</si>
  <si>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</si>
  <si>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</si>
  <si>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</si>
  <si>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</si>
  <si>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</si>
  <si>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</si>
  <si>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</si>
  <si>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</si>
  <si>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</si>
  <si>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</si>
  <si>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</si>
  <si>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</si>
  <si>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</si>
  <si>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</si>
  <si>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</si>
  <si>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</si>
  <si>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</si>
  <si>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</si>
  <si>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</si>
  <si>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</si>
  <si>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</si>
  <si>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</si>
  <si>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</si>
  <si>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</si>
  <si>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</si>
  <si>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</si>
  <si>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</si>
  <si>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</si>
  <si>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</si>
  <si>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</si>
  <si>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</si>
  <si>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</si>
  <si>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</si>
  <si>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</si>
  <si>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</si>
  <si>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</si>
  <si>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</si>
  <si>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</si>
  <si>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</si>
  <si>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</si>
  <si>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</si>
  <si>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</si>
  <si>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</si>
  <si>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</si>
  <si>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</si>
  <si>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</si>
  <si>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</si>
  <si>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</si>
  <si>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</si>
  <si>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</si>
  <si>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</si>
  <si>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</si>
  <si>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</si>
  <si>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</si>
  <si>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</si>
  <si>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</si>
  <si>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</si>
  <si>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</si>
  <si>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</si>
  <si>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</si>
  <si>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</si>
  <si>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</si>
  <si>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</si>
  <si>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</si>
  <si>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</si>
  <si>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</si>
  <si>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</si>
  <si>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</si>
  <si>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</si>
  <si>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</si>
  <si>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</si>
  <si>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</si>
  <si>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</si>
  <si>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</si>
  <si>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</si>
  <si>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</si>
  <si>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</si>
  <si>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</si>
  <si>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</si>
  <si>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</si>
  <si>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</si>
  <si>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</si>
  <si>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</si>
  <si>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</si>
  <si>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</si>
  <si>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</si>
  <si>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</si>
  <si>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</si>
  <si>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</si>
  <si>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</si>
  <si>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</si>
  <si>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</si>
  <si>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</si>
  <si>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</si>
  <si>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</si>
  <si>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</si>
  <si>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</si>
  <si>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</si>
  <si>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</si>
  <si>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</si>
  <si>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</si>
  <si>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</si>
  <si>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</si>
  <si>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</si>
  <si>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</si>
  <si>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</si>
  <si>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</si>
  <si>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</si>
  <si>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</si>
  <si>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</si>
  <si>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</si>
  <si>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</si>
  <si>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</si>
  <si>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</si>
  <si>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</si>
  <si>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</si>
  <si>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</si>
  <si>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</si>
  <si>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</si>
  <si>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</si>
  <si>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</si>
  <si>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</si>
  <si>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</si>
  <si>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</si>
  <si>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</si>
  <si>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</si>
  <si>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</si>
  <si>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</si>
  <si>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</si>
  <si>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</si>
  <si>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</si>
  <si>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</si>
  <si>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</si>
  <si>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</si>
  <si>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</si>
  <si>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</si>
  <si>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</si>
  <si>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</si>
  <si>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</si>
  <si>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</si>
  <si>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</si>
  <si>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</si>
  <si>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</si>
  <si>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</si>
  <si>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</si>
  <si>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</si>
  <si>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</si>
  <si>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</si>
  <si>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</si>
  <si>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</si>
  <si>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</si>
  <si>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</si>
  <si>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</si>
  <si>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</si>
  <si>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</si>
  <si>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</si>
  <si>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</si>
  <si>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</si>
  <si>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</si>
  <si>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</si>
  <si>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</si>
  <si>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</si>
  <si>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</si>
  <si>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</si>
  <si>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</si>
  <si>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</si>
  <si>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</si>
  <si>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</si>
  <si>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</si>
  <si>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</si>
  <si>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</si>
  <si>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</si>
  <si>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</si>
  <si>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</si>
  <si>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</si>
  <si>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</si>
  <si>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</si>
  <si>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</si>
  <si>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</si>
  <si>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</si>
  <si>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</si>
  <si>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</si>
  <si>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</si>
  <si>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</si>
  <si>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</si>
  <si>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</si>
  <si>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</si>
  <si>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</si>
  <si>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</si>
  <si>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</si>
  <si>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</si>
  <si>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</si>
  <si>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</si>
  <si>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</si>
  <si>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</si>
  <si>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</si>
  <si>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</si>
  <si>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</si>
  <si>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</si>
  <si>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</si>
  <si>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</si>
  <si>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</si>
  <si>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</si>
  <si>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</si>
  <si>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</si>
  <si>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</si>
  <si>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</si>
  <si>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</si>
  <si>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</si>
  <si>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</si>
  <si>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</si>
  <si>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</si>
  <si>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</si>
  <si>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</si>
  <si>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</si>
  <si>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</si>
  <si>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</si>
  <si>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</si>
  <si>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</si>
  <si>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</si>
  <si>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</si>
  <si>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</si>
  <si>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</si>
  <si>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</si>
  <si>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</si>
  <si>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</si>
  <si>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</si>
  <si>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</si>
  <si>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</si>
  <si>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</si>
  <si>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</si>
  <si>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</si>
  <si>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</si>
  <si>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</si>
  <si>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</si>
  <si>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</si>
  <si>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</si>
  <si>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</si>
  <si>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</si>
  <si>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</si>
  <si>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</si>
  <si>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</si>
  <si>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</si>
  <si>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</si>
  <si>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</si>
  <si>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</si>
  <si>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</si>
  <si>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</si>
  <si>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</si>
  <si>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</si>
  <si>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</si>
  <si>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</si>
  <si>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</si>
  <si>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</si>
  <si>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</si>
  <si>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</si>
  <si>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</si>
  <si>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</si>
  <si>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</si>
  <si>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</si>
  <si>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</si>
  <si>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</si>
  <si>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</si>
  <si>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</si>
  <si>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</si>
  <si>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</si>
  <si>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</si>
  <si>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</si>
  <si>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</si>
  <si>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</si>
  <si>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</si>
  <si>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</si>
  <si>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</si>
  <si>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</si>
  <si>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</si>
  <si>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</si>
  <si>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</si>
  <si>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</si>
  <si>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</si>
  <si>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</si>
  <si>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</si>
  <si>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</si>
  <si>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</si>
  <si>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</si>
  <si>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</si>
  <si>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</si>
  <si>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</si>
  <si>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</si>
  <si>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</si>
  <si>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</si>
  <si>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</si>
  <si>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</si>
  <si>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</si>
  <si>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</si>
  <si>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</si>
  <si>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</si>
  <si>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</si>
  <si>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</si>
  <si>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</si>
  <si>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</si>
  <si>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</si>
  <si>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</si>
  <si>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</si>
  <si>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</si>
  <si>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</si>
  <si>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</si>
  <si>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</si>
  <si>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</si>
  <si>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</si>
  <si>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</si>
  <si>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</si>
  <si>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</si>
  <si>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</si>
  <si>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</si>
  <si>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</si>
  <si>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</si>
  <si>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</si>
  <si>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</si>
  <si>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</si>
  <si>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</si>
  <si>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</si>
  <si>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</si>
  <si>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</si>
  <si>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</si>
  <si>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</si>
  <si>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</si>
  <si>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</si>
  <si>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</si>
  <si>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</si>
  <si>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</si>
  <si>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</si>
  <si>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</si>
  <si>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</si>
  <si>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</si>
  <si>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</si>
  <si>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</si>
  <si>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</si>
  <si>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</si>
  <si>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</si>
  <si>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</si>
  <si>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</si>
  <si>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</si>
  <si>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</si>
  <si>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</si>
  <si>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</si>
  <si>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</si>
  <si>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</si>
  <si>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</si>
  <si>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</si>
  <si>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</si>
  <si>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</si>
  <si>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</si>
  <si>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</si>
  <si>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</si>
  <si>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</si>
  <si>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</si>
  <si>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</si>
  <si>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</si>
  <si>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</si>
  <si>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</si>
  <si>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</si>
  <si>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</si>
  <si>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</si>
  <si>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</si>
  <si>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</si>
  <si>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</si>
  <si>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</si>
  <si>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</si>
  <si>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</si>
  <si>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</si>
  <si>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</si>
  <si>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</si>
  <si>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</si>
  <si>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</si>
  <si>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</si>
  <si>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</si>
  <si>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</si>
  <si>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</si>
  <si>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</si>
  <si>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</si>
  <si>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</si>
  <si>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</si>
  <si>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</si>
  <si>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</si>
  <si>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</si>
  <si>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</si>
  <si>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</si>
  <si>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</si>
  <si>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</si>
  <si>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</si>
  <si>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</si>
  <si>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</si>
  <si>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</si>
  <si>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</si>
  <si>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</si>
  <si>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</si>
  <si>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</si>
  <si>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</si>
  <si>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</si>
  <si>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</si>
  <si>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</si>
  <si>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</si>
  <si>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</si>
  <si>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</si>
  <si>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</si>
  <si>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</si>
  <si>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</si>
  <si>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</si>
  <si>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</si>
  <si>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</si>
  <si>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</si>
  <si>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</si>
  <si>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</si>
  <si>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</si>
  <si>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</si>
  <si>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</si>
  <si>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</si>
  <si>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</si>
  <si>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</si>
  <si>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</si>
  <si>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</si>
  <si>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</si>
  <si>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</si>
  <si>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</si>
  <si>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</si>
  <si>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</si>
  <si>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</si>
  <si>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</si>
  <si>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</si>
  <si>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</si>
  <si>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</si>
  <si>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</si>
  <si>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</si>
  <si>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</si>
  <si>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</si>
  <si>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</si>
  <si>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</si>
  <si>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</si>
  <si>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</si>
  <si>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</si>
  <si>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</si>
  <si>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</si>
  <si>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</si>
  <si>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</si>
  <si>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</si>
  <si>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</si>
  <si>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</si>
  <si>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</si>
  <si>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</si>
  <si>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</si>
  <si>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</si>
  <si>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</si>
  <si>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</si>
  <si>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</si>
  <si>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</si>
  <si>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</si>
  <si>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</si>
  <si>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</si>
  <si>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</si>
  <si>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</si>
  <si>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</si>
  <si>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</si>
  <si>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</si>
  <si>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</si>
  <si>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</si>
  <si>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</si>
  <si>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</si>
  <si>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</si>
  <si>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</si>
  <si>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</si>
  <si>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</si>
  <si>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</si>
  <si>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</si>
  <si>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</si>
  <si>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</si>
  <si>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</si>
  <si>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</si>
  <si>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</si>
  <si>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</si>
  <si>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</si>
  <si>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</si>
  <si>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</si>
  <si>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</si>
  <si>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</si>
  <si>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</si>
  <si>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</si>
  <si>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</si>
  <si>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</si>
  <si>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</si>
  <si>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</si>
  <si>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</si>
  <si>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</si>
  <si>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</si>
  <si>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</si>
  <si>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</si>
  <si>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</si>
  <si>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</si>
  <si>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</si>
  <si>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</si>
  <si>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</si>
  <si>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</si>
  <si>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</si>
  <si>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</si>
  <si>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</si>
  <si>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</si>
  <si>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</si>
  <si>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</si>
  <si>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</si>
  <si>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</si>
  <si>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</si>
  <si>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</si>
  <si>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</si>
  <si>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</si>
  <si>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</si>
  <si>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</si>
  <si>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</si>
  <si>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</si>
  <si>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</si>
  <si>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</si>
  <si>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</si>
  <si>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</si>
  <si>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</si>
  <si>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</si>
  <si>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</si>
  <si>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</si>
  <si>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</si>
  <si>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</si>
  <si>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</si>
  <si>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</si>
  <si>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</si>
  <si>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</si>
  <si>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</si>
  <si>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</si>
  <si>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</si>
  <si>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</si>
  <si>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</si>
  <si>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</si>
  <si>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</si>
  <si>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</si>
  <si>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</si>
  <si>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</si>
  <si>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</si>
  <si>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</si>
  <si>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</si>
  <si>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</si>
  <si>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</si>
  <si>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</si>
  <si>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</si>
  <si>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</si>
  <si>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</si>
  <si>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</si>
  <si>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</si>
  <si>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</si>
  <si>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</si>
  <si>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</si>
  <si>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</si>
  <si>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</si>
  <si>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</si>
  <si>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</si>
  <si>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</si>
  <si>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</si>
  <si>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</si>
  <si>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</si>
  <si>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</si>
  <si>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</si>
  <si>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</si>
  <si>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</si>
  <si>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</si>
  <si>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</si>
  <si>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</si>
  <si>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</si>
  <si>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</si>
  <si>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</si>
  <si>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</si>
  <si>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</si>
  <si>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</si>
  <si>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</si>
  <si>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</si>
  <si>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</si>
  <si>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</si>
  <si>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</si>
  <si>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</si>
  <si>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</si>
  <si>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</si>
  <si>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</si>
  <si>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</si>
  <si>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</si>
  <si>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</si>
  <si>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</si>
  <si>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</si>
  <si>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</si>
  <si>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</si>
  <si>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</si>
  <si>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</si>
  <si>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</si>
  <si>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</si>
  <si>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</si>
  <si>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</si>
  <si>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</si>
  <si>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</si>
  <si>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</si>
  <si>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</si>
  <si>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</si>
  <si>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</si>
  <si>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</si>
  <si>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</si>
  <si>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</si>
  <si>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</si>
  <si>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</si>
  <si>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</si>
  <si>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</si>
  <si>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</si>
  <si>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</si>
  <si>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</si>
  <si>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</si>
  <si>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</si>
  <si>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</si>
  <si>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</si>
  <si>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</si>
  <si>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</si>
  <si>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</si>
  <si>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</si>
  <si>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</si>
  <si>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</si>
  <si>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</si>
  <si>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</si>
  <si>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</si>
  <si>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</si>
  <si>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</si>
  <si>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</si>
  <si>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</si>
  <si>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</si>
  <si>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</si>
  <si>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</si>
  <si>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</si>
  <si>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</si>
  <si>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</si>
  <si>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</si>
  <si>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</si>
  <si>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</si>
  <si>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</si>
  <si>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</si>
  <si>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</si>
  <si>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</si>
  <si>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</si>
  <si>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</si>
  <si>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</si>
  <si>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</si>
  <si>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</si>
  <si>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</si>
  <si>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</si>
  <si>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</si>
  <si>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</si>
  <si>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</si>
  <si>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</si>
  <si>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</si>
  <si>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</si>
  <si>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</si>
  <si>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</si>
  <si>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</si>
  <si>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</si>
  <si>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</si>
  <si>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</si>
  <si>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</si>
  <si>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</si>
  <si>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</si>
  <si>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</si>
  <si>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</si>
  <si>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</si>
  <si>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</si>
  <si>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</si>
  <si>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</si>
  <si>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</si>
  <si>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</si>
  <si>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</si>
  <si>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</si>
  <si>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</si>
  <si>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</si>
  <si>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</si>
  <si>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</si>
  <si>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</si>
  <si>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</si>
  <si>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</si>
  <si>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</si>
  <si>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</si>
  <si>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</si>
  <si>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</si>
  <si>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</si>
  <si>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</si>
  <si>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</si>
  <si>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</si>
  <si>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</si>
  <si>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</si>
  <si>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</si>
  <si>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</si>
  <si>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</si>
  <si>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</si>
  <si>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</si>
  <si>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</si>
  <si>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</si>
  <si>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</si>
  <si>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</si>
  <si>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</si>
  <si>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</si>
  <si>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</si>
  <si>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</si>
  <si>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</si>
  <si>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</si>
  <si>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</si>
  <si>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</si>
  <si>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</si>
  <si>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</si>
  <si>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</si>
  <si>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</si>
  <si>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</si>
  <si>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</si>
  <si>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</si>
  <si>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</si>
  <si>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</si>
  <si>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</si>
  <si>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</si>
  <si>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</si>
  <si>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</si>
  <si>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</si>
  <si>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</si>
  <si>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</si>
  <si>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</si>
  <si>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</si>
  <si>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</si>
  <si>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</si>
  <si>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</si>
  <si>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</si>
  <si>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</si>
  <si>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</si>
  <si>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</si>
  <si>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</si>
  <si>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</si>
  <si>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</si>
  <si>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</si>
  <si>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</si>
  <si>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</si>
  <si>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</si>
  <si>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</si>
  <si>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</si>
  <si>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</si>
  <si>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</si>
  <si>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</si>
  <si>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</si>
  <si>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</si>
  <si>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</si>
  <si>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</si>
  <si>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</si>
  <si>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</si>
  <si>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</si>
  <si>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</si>
  <si>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</si>
  <si>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</si>
  <si>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</si>
  <si>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</si>
  <si>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</si>
  <si>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</si>
  <si>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</si>
  <si>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</si>
  <si>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</si>
  <si>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</si>
  <si>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</si>
  <si>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</si>
  <si>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</si>
  <si>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</si>
  <si>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</si>
  <si>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</si>
  <si>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</si>
  <si>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</si>
  <si>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</si>
  <si>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</si>
  <si>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</si>
  <si>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</si>
  <si>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</si>
  <si>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</si>
  <si>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</si>
  <si>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</si>
  <si>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</si>
  <si>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</si>
  <si>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</si>
  <si>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</si>
  <si>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</si>
  <si>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</si>
  <si>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</si>
  <si>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</si>
  <si>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</si>
  <si>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</si>
  <si>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</si>
  <si>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</si>
  <si>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</si>
  <si>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</si>
  <si>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</si>
  <si>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</si>
  <si>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</si>
  <si>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</si>
  <si>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</si>
  <si>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</si>
  <si>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</si>
  <si>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</si>
  <si>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</si>
  <si>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</si>
  <si>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</si>
  <si>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</si>
  <si>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</si>
  <si>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</si>
  <si>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</si>
  <si>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</si>
  <si>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</si>
  <si>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</si>
  <si>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</si>
  <si>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</si>
  <si>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</si>
  <si>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</si>
  <si>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</si>
  <si>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</si>
  <si>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</si>
  <si>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</si>
  <si>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</si>
  <si>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</si>
  <si>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</si>
  <si>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</si>
  <si>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</si>
  <si>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</si>
  <si>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</si>
  <si>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</si>
  <si>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</si>
  <si>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</si>
  <si>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</si>
  <si>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</si>
  <si>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</si>
  <si>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</si>
  <si>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</si>
  <si>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</si>
  <si>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</si>
  <si>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</si>
  <si>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</si>
  <si>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</si>
  <si>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</si>
  <si>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</si>
  <si>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</si>
  <si>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</si>
  <si>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</si>
  <si>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</si>
  <si>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</si>
  <si>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</si>
  <si>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</si>
  <si>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</si>
  <si>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</si>
  <si>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</si>
  <si>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</si>
  <si>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</si>
  <si>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</si>
  <si>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</si>
  <si>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</si>
  <si>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</si>
  <si>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</si>
  <si>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</si>
  <si>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</si>
  <si>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</si>
  <si>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</si>
  <si>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</si>
  <si>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</si>
  <si>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</si>
  <si>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</si>
  <si>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</si>
  <si>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</si>
  <si>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</si>
  <si>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</si>
  <si>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</si>
  <si>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</si>
  <si>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</si>
  <si>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</si>
  <si>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</si>
  <si>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</si>
  <si>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</si>
  <si>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</si>
  <si>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</si>
  <si>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</si>
  <si>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</si>
  <si>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</si>
  <si>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</si>
  <si>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</si>
  <si>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</si>
  <si>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</si>
  <si>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</si>
  <si>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</si>
  <si>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</si>
  <si>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</si>
  <si>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</si>
  <si>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</si>
  <si>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</si>
  <si>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</si>
  <si>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</si>
  <si>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</si>
  <si>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</si>
  <si>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</si>
  <si>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</si>
  <si>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</si>
  <si>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</si>
  <si>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</si>
  <si>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</si>
  <si>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</si>
  <si>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</si>
  <si>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</si>
  <si>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</si>
  <si>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</si>
  <si>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</si>
  <si>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</si>
  <si>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</si>
  <si>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</si>
  <si>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</si>
  <si>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</si>
  <si>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</si>
  <si>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</si>
  <si>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</si>
  <si>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</si>
  <si>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</si>
  <si>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</si>
  <si>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</si>
  <si>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</si>
  <si>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</si>
  <si>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</si>
  <si>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</si>
  <si>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</si>
  <si>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</si>
  <si>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</si>
  <si>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</si>
  <si>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</si>
  <si>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</si>
  <si>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</si>
  <si>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</si>
  <si>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</si>
  <si>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</si>
  <si>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</si>
  <si>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</si>
  <si>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</si>
  <si>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</si>
  <si>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</si>
  <si>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</si>
  <si>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</si>
  <si>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</si>
  <si>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</si>
  <si>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</si>
  <si>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</si>
  <si>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</si>
  <si>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</si>
  <si>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</si>
  <si>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</si>
  <si>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</si>
  <si>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</si>
  <si>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</si>
  <si>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</si>
  <si>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</si>
  <si>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</si>
  <si>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</si>
  <si>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</si>
  <si>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</si>
  <si>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</si>
  <si>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</si>
  <si>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</si>
  <si>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</si>
  <si>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</si>
  <si>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</si>
  <si>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</si>
  <si>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</si>
  <si>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</si>
  <si>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</si>
  <si>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</si>
  <si>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</si>
  <si>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</si>
  <si>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</si>
  <si>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</si>
  <si>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</si>
  <si>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</si>
  <si>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</si>
  <si>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</si>
  <si>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</si>
  <si>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</si>
  <si>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</si>
  <si>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</si>
  <si>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</si>
  <si>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</si>
  <si>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</si>
  <si>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</si>
  <si>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</si>
  <si>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</si>
  <si>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</si>
  <si>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</si>
  <si>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</si>
  <si>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</si>
  <si>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</si>
  <si>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</si>
  <si>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</si>
  <si>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</si>
  <si>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</si>
  <si>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</si>
  <si>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</si>
  <si>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</si>
  <si>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</si>
  <si>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</si>
  <si>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</si>
  <si>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</si>
  <si>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</si>
  <si>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</si>
  <si>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</si>
  <si>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</si>
  <si>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</si>
  <si>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</si>
  <si>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</si>
  <si>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</si>
  <si>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</si>
  <si>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</si>
  <si>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</si>
  <si>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</si>
  <si>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</si>
  <si>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</si>
  <si>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</si>
  <si>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</si>
  <si>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</si>
  <si>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</si>
  <si>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</si>
  <si>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</si>
  <si>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</si>
  <si>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</si>
  <si>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</si>
  <si>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</si>
  <si>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</si>
  <si>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</si>
  <si>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</si>
  <si>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</si>
  <si>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</si>
  <si>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</si>
  <si>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</si>
  <si>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</si>
  <si>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</si>
  <si>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</si>
  <si>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</si>
  <si>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</si>
  <si>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</si>
  <si>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</si>
  <si>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</si>
  <si>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</si>
  <si>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</si>
  <si>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</si>
  <si>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</si>
  <si>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</si>
  <si>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</si>
  <si>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</si>
  <si>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</si>
  <si>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</si>
  <si>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</si>
  <si>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</si>
  <si>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</si>
  <si>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</si>
  <si>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</si>
  <si>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</si>
  <si>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</si>
  <si>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</si>
  <si>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</si>
  <si>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</si>
  <si>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</si>
  <si>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</si>
  <si>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</si>
  <si>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</si>
  <si>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</si>
  <si>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</si>
  <si>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</si>
  <si>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</si>
  <si>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</si>
  <si>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</si>
  <si>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</si>
  <si>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</si>
  <si>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</si>
  <si>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</si>
  <si>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</si>
  <si>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</si>
  <si>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</si>
  <si>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</si>
  <si>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</si>
  <si>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</si>
  <si>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</si>
  <si>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</si>
  <si>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</si>
  <si>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</si>
  <si>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</si>
  <si>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</si>
  <si>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</si>
  <si>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</si>
  <si>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</si>
  <si>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</si>
  <si>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</si>
  <si>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</si>
  <si>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</si>
  <si>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</si>
  <si>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</si>
  <si>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</si>
  <si>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</si>
  <si>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</si>
  <si>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</si>
  <si>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</si>
  <si>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</si>
  <si>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</si>
  <si>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</si>
  <si>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</si>
  <si>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</si>
  <si>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</si>
  <si>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</si>
  <si>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</si>
  <si>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</si>
  <si>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</si>
  <si>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</si>
  <si>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</si>
  <si>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</si>
  <si>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</si>
  <si>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</si>
  <si>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</si>
  <si>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</si>
  <si>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</si>
  <si>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</si>
  <si>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</si>
  <si>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</si>
  <si>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</si>
  <si>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</si>
  <si>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</si>
  <si>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</si>
  <si>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</si>
  <si>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</si>
  <si>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</si>
  <si>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</si>
  <si>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</si>
  <si>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</si>
  <si>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</si>
  <si>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</si>
  <si>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</si>
  <si>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</si>
  <si>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</si>
  <si>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</si>
  <si>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</si>
  <si>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</si>
  <si>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</si>
  <si>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</si>
  <si>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</si>
  <si>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</si>
  <si>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</si>
  <si>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</si>
  <si>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</si>
  <si>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</si>
  <si>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</si>
  <si>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</si>
  <si>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</si>
  <si>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</si>
  <si>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</si>
  <si>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</si>
  <si>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</si>
  <si>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</si>
  <si>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</si>
  <si>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</si>
  <si>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</si>
  <si>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</si>
  <si>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</si>
  <si>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</si>
  <si>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</si>
  <si>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</si>
  <si>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</si>
  <si>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</si>
  <si>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</si>
  <si>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</si>
  <si>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</si>
  <si>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</si>
  <si>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</si>
  <si>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</si>
  <si>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</si>
  <si>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</si>
  <si>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</si>
  <si>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</si>
  <si>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</si>
  <si>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</si>
  <si>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</si>
  <si>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</si>
  <si>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</si>
  <si>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</si>
  <si>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</si>
  <si>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</si>
  <si>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</si>
  <si>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</si>
  <si>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</si>
  <si>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</si>
  <si>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</si>
  <si>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</si>
  <si>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</si>
  <si>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</si>
  <si>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</si>
  <si>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</si>
  <si>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</si>
  <si>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</si>
  <si>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</si>
  <si>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</si>
  <si>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</si>
  <si>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</si>
  <si>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</si>
  <si>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</si>
  <si>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</si>
  <si>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</si>
  <si>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</si>
  <si>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</si>
  <si>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</si>
  <si>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</si>
  <si>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</si>
  <si>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</si>
  <si>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</si>
  <si>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</si>
  <si>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</si>
  <si>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</si>
  <si>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</si>
  <si>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</si>
  <si>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</si>
  <si>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</si>
  <si>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</si>
  <si>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</si>
  <si>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</si>
  <si>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</si>
  <si>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</si>
  <si>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</si>
  <si>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</si>
  <si>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</si>
  <si>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</si>
  <si>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</si>
  <si>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</si>
  <si>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</si>
  <si>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</si>
  <si>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</si>
  <si>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</si>
  <si>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</si>
  <si>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</si>
  <si>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</si>
  <si>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</si>
  <si>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</si>
  <si>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</si>
  <si>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</si>
  <si>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</si>
  <si>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</si>
  <si>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</si>
  <si>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</si>
  <si>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</si>
  <si>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</si>
  <si>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</si>
  <si>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</si>
  <si>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</si>
  <si>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</si>
  <si>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</si>
  <si>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</si>
  <si>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</si>
  <si>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</si>
  <si>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</si>
  <si>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</si>
  <si>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</si>
  <si>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</si>
  <si>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</si>
  <si>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</si>
  <si>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</si>
  <si>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</si>
  <si>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</si>
  <si>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</si>
  <si>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</si>
  <si>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</si>
  <si>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</si>
  <si>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</si>
  <si>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</si>
  <si>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</si>
  <si>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</si>
  <si>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</si>
  <si>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</si>
  <si>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</si>
  <si>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</si>
  <si>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</si>
  <si>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</si>
  <si>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</si>
  <si>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</si>
  <si>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</si>
  <si>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</si>
  <si>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</si>
  <si>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</si>
  <si>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</si>
  <si>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</si>
  <si>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</si>
  <si>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</si>
  <si>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</si>
  <si>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</si>
  <si>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</si>
  <si>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</si>
  <si>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</si>
  <si>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</si>
  <si>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</si>
  <si>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</si>
  <si>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</si>
  <si>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</si>
  <si>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</si>
  <si>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</si>
  <si>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</si>
  <si>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</si>
  <si>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</si>
  <si>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</si>
  <si>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</si>
  <si>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</si>
  <si>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</si>
  <si>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</si>
  <si>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</si>
  <si>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</si>
  <si>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</si>
  <si>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</si>
  <si>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</si>
  <si>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</si>
  <si>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</si>
  <si>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</si>
  <si>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</si>
  <si>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</si>
  <si>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</si>
  <si>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</si>
  <si>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</si>
  <si>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</si>
  <si>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</si>
  <si>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</si>
  <si>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</si>
  <si>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</si>
  <si>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</si>
  <si>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</si>
  <si>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</si>
  <si>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</si>
  <si>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</si>
  <si>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</si>
  <si>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</si>
  <si>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</si>
  <si>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</si>
  <si>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</si>
  <si>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</si>
  <si>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</si>
  <si>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</si>
  <si>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</si>
  <si>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</si>
  <si>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</si>
  <si>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</si>
  <si>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</si>
  <si>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</si>
  <si>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</si>
  <si>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</si>
  <si>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</si>
  <si>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</si>
  <si>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</si>
  <si>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</si>
  <si>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</si>
  <si>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</si>
  <si>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</si>
  <si>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</si>
  <si>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</si>
  <si>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</si>
  <si>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</si>
  <si>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</si>
  <si>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</si>
  <si>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</si>
  <si>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</si>
  <si>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</si>
  <si>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</si>
  <si>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</si>
  <si>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</si>
  <si>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</si>
  <si>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</si>
  <si>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</si>
  <si>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</si>
  <si>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</si>
  <si>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</si>
  <si>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</si>
  <si>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</si>
  <si>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</si>
  <si>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</si>
  <si>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</si>
  <si>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</si>
  <si>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</si>
  <si>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</si>
  <si>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</si>
  <si>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</si>
  <si>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</si>
  <si>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</si>
  <si>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</si>
  <si>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</si>
  <si>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</si>
  <si>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</si>
  <si>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</si>
  <si>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</si>
  <si>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</si>
  <si>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</si>
  <si>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</si>
  <si>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</si>
  <si>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</si>
  <si>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</si>
  <si>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</si>
  <si>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</si>
  <si>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</si>
  <si>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</si>
  <si>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</si>
  <si>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</si>
  <si>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</si>
  <si>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</si>
  <si>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</si>
  <si>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</si>
  <si>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</si>
  <si>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</si>
  <si>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</si>
  <si>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</si>
  <si>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</si>
  <si>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</si>
  <si>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</si>
  <si>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</si>
  <si>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</si>
  <si>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</si>
  <si>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</si>
  <si>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</si>
  <si>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</si>
  <si>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</si>
  <si>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</si>
  <si>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</si>
  <si>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</si>
  <si>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</si>
  <si>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</si>
  <si>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</si>
  <si>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</si>
  <si>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</si>
  <si>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</si>
  <si>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</si>
  <si>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</si>
  <si>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</si>
  <si>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</si>
  <si>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</si>
  <si>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</si>
  <si>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</si>
  <si>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</si>
  <si>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</si>
  <si>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</si>
  <si>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</si>
  <si>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</si>
  <si>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</si>
  <si>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</si>
  <si>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</si>
  <si>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</si>
  <si>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</si>
  <si>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</si>
  <si>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</si>
  <si>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</si>
  <si>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</si>
  <si>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</si>
  <si>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</si>
  <si>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</si>
  <si>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</si>
  <si>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</si>
  <si>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</si>
  <si>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</si>
  <si>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</si>
  <si>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</si>
  <si>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</si>
  <si>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</si>
  <si>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</si>
  <si>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</si>
  <si>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</si>
  <si>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</si>
  <si>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</si>
  <si>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</si>
  <si>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</si>
  <si>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</si>
  <si>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</si>
  <si>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</si>
  <si>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</si>
  <si>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</si>
  <si>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</si>
  <si>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</si>
  <si>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</si>
  <si>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</si>
  <si>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</si>
  <si>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</si>
  <si>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</si>
  <si>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</si>
  <si>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</si>
  <si>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</si>
  <si>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</si>
  <si>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</si>
  <si>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</si>
  <si>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</si>
  <si>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</si>
  <si>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</si>
  <si>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</si>
  <si>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</si>
  <si>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</si>
  <si>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</si>
  <si>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</si>
  <si>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</si>
  <si>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</si>
  <si>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</si>
  <si>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</si>
  <si>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</si>
  <si>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</si>
  <si>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</si>
  <si>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</si>
  <si>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</si>
  <si>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</si>
  <si>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</si>
  <si>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</si>
  <si>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</si>
  <si>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</si>
  <si>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</si>
  <si>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</si>
  <si>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</si>
  <si>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</si>
  <si>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</si>
  <si>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</si>
  <si>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</si>
  <si>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</si>
  <si>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</si>
  <si>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</si>
  <si>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</si>
  <si>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</si>
  <si>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</si>
  <si>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</si>
  <si>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</si>
  <si>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</si>
  <si>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</si>
  <si>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</si>
  <si>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</si>
  <si>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</si>
  <si>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</si>
  <si>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</si>
  <si>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</si>
  <si>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</si>
  <si>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</si>
  <si>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</si>
  <si>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</si>
  <si>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</si>
  <si>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</si>
  <si>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</si>
  <si>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</si>
  <si>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</si>
  <si>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</si>
  <si>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</si>
  <si>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</si>
  <si>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</si>
  <si>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</si>
  <si>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</si>
  <si>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</si>
  <si>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</si>
  <si>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</si>
  <si>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</si>
  <si>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</si>
  <si>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</si>
  <si>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</si>
  <si>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</si>
  <si>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</si>
  <si>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</si>
  <si>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</si>
  <si>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</si>
  <si>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</si>
  <si>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</si>
  <si>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</si>
  <si>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</si>
  <si>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</si>
  <si>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</si>
  <si>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</si>
  <si>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</si>
  <si>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</si>
  <si>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</si>
  <si>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</si>
  <si>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</si>
  <si>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</si>
  <si>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</si>
  <si>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</si>
  <si>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</si>
  <si>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</si>
  <si>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</si>
  <si>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</si>
  <si>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</si>
  <si>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</si>
  <si>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</si>
  <si>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</si>
  <si>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</si>
  <si>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</si>
  <si>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</si>
  <si>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</si>
  <si>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</si>
  <si>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</si>
  <si>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</si>
  <si>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</si>
  <si>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</si>
  <si>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</si>
  <si>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</si>
  <si>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</si>
  <si>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</si>
  <si>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</si>
  <si>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</si>
  <si>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</si>
  <si>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</si>
  <si>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</si>
  <si>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</si>
  <si>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</si>
  <si>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</si>
  <si>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</si>
  <si>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</si>
  <si>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</si>
  <si>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</si>
  <si>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</si>
  <si>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</si>
  <si>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</si>
  <si>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</si>
  <si>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</si>
  <si>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</si>
  <si>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</si>
  <si>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</si>
  <si>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</si>
  <si>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</si>
  <si>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</si>
  <si>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</si>
  <si>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</si>
  <si>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</si>
  <si>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</si>
  <si>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</si>
  <si>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</si>
  <si>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</si>
  <si>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</si>
  <si>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</si>
  <si>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</si>
  <si>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</si>
  <si>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</si>
  <si>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</si>
  <si>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</si>
  <si>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</si>
  <si>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</si>
  <si>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</si>
  <si>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</si>
  <si>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</si>
  <si>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</si>
  <si>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</si>
  <si>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</si>
  <si>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</si>
  <si>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</si>
  <si>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</si>
  <si>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</si>
  <si>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</si>
  <si>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</si>
  <si>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</si>
  <si>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</si>
  <si>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</si>
  <si>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</si>
  <si>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</si>
  <si>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</si>
  <si>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</si>
  <si>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</si>
  <si>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</si>
  <si>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</si>
  <si>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</si>
  <si>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</si>
  <si>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</si>
  <si>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</si>
  <si>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</si>
  <si>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</si>
  <si>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</si>
  <si>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</si>
  <si>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</si>
  <si>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</si>
  <si>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</si>
  <si>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</si>
  <si>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</si>
  <si>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</si>
  <si>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</si>
  <si>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</si>
  <si>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</si>
  <si>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</si>
  <si>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</si>
  <si>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</si>
  <si>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</si>
  <si>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</si>
  <si>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</si>
  <si>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</si>
  <si>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</si>
  <si>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</si>
  <si>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</si>
  <si>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</si>
  <si>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</si>
  <si>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</si>
  <si>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</si>
  <si>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</si>
  <si>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</si>
  <si>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</si>
  <si>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</si>
  <si>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</si>
  <si>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</si>
  <si>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</si>
  <si>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</si>
  <si>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</si>
  <si>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</si>
  <si>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</si>
  <si>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</si>
  <si>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</si>
  <si>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</si>
  <si>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</si>
  <si>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</si>
  <si>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</si>
  <si>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</si>
  <si>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</si>
  <si>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</si>
  <si>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</si>
  <si>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</si>
  <si>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</si>
  <si>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</si>
  <si>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</si>
  <si>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</si>
  <si>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</si>
  <si>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</si>
  <si>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</si>
  <si>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</si>
  <si>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</si>
  <si>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</si>
  <si>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</si>
  <si>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</si>
  <si>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</si>
  <si>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</si>
  <si>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</si>
  <si>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</si>
  <si>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</si>
  <si>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</si>
  <si>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</si>
  <si>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</si>
  <si>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</si>
  <si>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</si>
  <si>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</si>
  <si>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</si>
  <si>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</si>
  <si>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</si>
  <si>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</si>
  <si>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</si>
  <si>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</si>
  <si>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</si>
  <si>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</si>
  <si>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</si>
  <si>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</si>
  <si>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</si>
  <si>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</si>
  <si>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</si>
  <si>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</si>
  <si>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</si>
  <si>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</si>
  <si>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</si>
  <si>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</si>
  <si>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</si>
  <si>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</si>
  <si>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</si>
  <si>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</si>
  <si>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</si>
  <si>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</si>
  <si>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</si>
  <si>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</si>
  <si>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</si>
  <si>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</si>
  <si>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</si>
  <si>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</si>
  <si>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</si>
  <si>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</si>
  <si>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</si>
  <si>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</si>
  <si>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</si>
  <si>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</si>
  <si>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</si>
  <si>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</si>
  <si>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</si>
  <si>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</si>
  <si>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</si>
  <si>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</si>
  <si>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</si>
  <si>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</si>
  <si>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</si>
  <si>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</si>
  <si>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</si>
  <si>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</si>
  <si>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</si>
  <si>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</si>
  <si>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</si>
  <si>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</si>
  <si>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</si>
  <si>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</si>
  <si>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</si>
  <si>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</si>
  <si>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</si>
  <si>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</si>
  <si>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</si>
  <si>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</si>
  <si>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</si>
  <si>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</si>
  <si>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</si>
  <si>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</si>
  <si>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</si>
  <si>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</si>
  <si>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</si>
  <si>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</si>
  <si>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</si>
  <si>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</si>
  <si>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</si>
  <si>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</si>
  <si>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</si>
  <si>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</si>
  <si>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</si>
  <si>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</si>
  <si>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</si>
  <si>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</si>
  <si>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</si>
  <si>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</si>
  <si>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</si>
  <si>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</si>
  <si>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</si>
  <si>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</si>
  <si>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</si>
  <si>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</si>
  <si>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</si>
  <si>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</si>
  <si>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</si>
  <si>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</si>
  <si>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</si>
  <si>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</si>
  <si>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</si>
  <si>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</si>
  <si>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</si>
  <si>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</si>
  <si>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</si>
  <si>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</si>
  <si>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</si>
  <si>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</si>
  <si>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</si>
  <si>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</si>
  <si>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</si>
  <si>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</si>
  <si>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</si>
  <si>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</si>
  <si>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</si>
  <si>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</si>
  <si>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</si>
  <si>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</si>
  <si>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</si>
  <si>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</si>
  <si>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</si>
  <si>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</si>
  <si>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</si>
  <si>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</si>
  <si>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</si>
  <si>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</si>
  <si>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</si>
  <si>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</si>
  <si>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</si>
  <si>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</si>
  <si>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</si>
  <si>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</si>
  <si>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</si>
  <si>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</si>
  <si>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</si>
  <si>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</si>
  <si>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</si>
  <si>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</si>
  <si>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</si>
  <si>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</si>
  <si>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</si>
  <si>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</si>
  <si>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</si>
  <si>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</si>
  <si>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</si>
  <si>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</si>
  <si>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</si>
  <si>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</si>
  <si>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</si>
  <si>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</si>
  <si>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</si>
  <si>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</si>
  <si>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</si>
  <si>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</si>
  <si>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</si>
  <si>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</si>
  <si>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</si>
  <si>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</si>
  <si>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</si>
  <si>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</si>
  <si>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</si>
  <si>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</si>
  <si>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</si>
  <si>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</si>
  <si>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</si>
  <si>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</si>
  <si>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</si>
  <si>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</si>
  <si>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</si>
  <si>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</si>
  <si>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</si>
  <si>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</si>
  <si>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</si>
  <si>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</si>
  <si>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</si>
  <si>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</si>
  <si>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</si>
  <si>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</si>
  <si>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</si>
  <si>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</si>
  <si>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</si>
  <si>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</si>
  <si>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</si>
  <si>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</si>
  <si>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</si>
  <si>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</si>
  <si>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</si>
  <si>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</si>
  <si>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</si>
  <si>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</si>
  <si>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</si>
  <si>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</si>
  <si>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</si>
  <si>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</si>
  <si>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</si>
  <si>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</si>
  <si>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</si>
  <si>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</si>
  <si>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</si>
  <si>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</si>
  <si>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</si>
  <si>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</si>
  <si>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</si>
  <si>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</si>
  <si>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</si>
  <si>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</si>
  <si>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</si>
  <si>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</si>
  <si>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</si>
  <si>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</si>
  <si>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</si>
  <si>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</si>
  <si>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</si>
  <si>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</si>
  <si>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</si>
  <si>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</si>
  <si>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</si>
  <si>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</si>
  <si>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</si>
  <si>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</si>
  <si>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</si>
  <si>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</si>
  <si>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</si>
  <si>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</si>
  <si>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</si>
  <si>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</si>
  <si>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</si>
  <si>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</si>
  <si>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</si>
  <si>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</si>
  <si>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</si>
  <si>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</si>
  <si>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</si>
  <si>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</si>
  <si>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</si>
  <si>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</si>
  <si>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</si>
  <si>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</si>
  <si>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</si>
  <si>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</si>
  <si>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</si>
  <si>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</si>
  <si>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</si>
  <si>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</si>
  <si>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</si>
  <si>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</si>
  <si>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</si>
  <si>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</si>
  <si>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</si>
  <si>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</si>
  <si>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</si>
  <si>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</si>
  <si>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</si>
  <si>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</si>
  <si>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</si>
  <si>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</si>
  <si>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</si>
  <si>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</si>
  <si>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</si>
  <si>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</si>
  <si>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</si>
  <si>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</si>
  <si>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</si>
  <si>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</si>
  <si>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</si>
  <si>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</si>
  <si>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</si>
  <si>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</si>
  <si>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</si>
  <si>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</si>
  <si>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</si>
  <si>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</si>
  <si>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</si>
  <si>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</si>
  <si>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</si>
  <si>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</si>
  <si>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</si>
  <si>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</si>
  <si>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</si>
  <si>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</si>
  <si>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</si>
  <si>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</si>
  <si>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</si>
  <si>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</si>
  <si>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</si>
  <si>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</si>
  <si>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</si>
  <si>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</si>
  <si>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</si>
  <si>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</si>
  <si>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</si>
  <si>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</si>
  <si>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</si>
  <si>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</si>
  <si>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</si>
  <si>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</si>
  <si>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</si>
  <si>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</si>
  <si>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</si>
  <si>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</si>
  <si>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</si>
  <si>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</si>
  <si>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</si>
  <si>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</si>
  <si>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</si>
  <si>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</si>
  <si>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</si>
  <si>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</si>
  <si>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</si>
  <si>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</si>
  <si>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</si>
  <si>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</si>
  <si>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</si>
  <si>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</si>
  <si>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</si>
  <si>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</si>
  <si>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</si>
  <si>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</si>
  <si>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</si>
  <si>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</si>
  <si>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</si>
  <si>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</si>
  <si>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</si>
  <si>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</si>
  <si>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</si>
  <si>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</si>
  <si>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</si>
  <si>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</si>
  <si>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</si>
  <si>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</si>
  <si>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</si>
  <si>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</si>
  <si>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</si>
  <si>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</si>
  <si>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</si>
  <si>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</si>
  <si>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</si>
  <si>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</si>
  <si>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</si>
  <si>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</si>
  <si>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</si>
  <si>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</si>
  <si>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</si>
  <si>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</si>
  <si>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</si>
  <si>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</si>
  <si>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</si>
  <si>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</si>
  <si>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</si>
  <si>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</si>
  <si>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</si>
  <si>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</si>
  <si>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</si>
  <si>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</si>
  <si>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</si>
  <si>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</si>
  <si>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</si>
  <si>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</si>
  <si>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</si>
  <si>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</si>
  <si>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</si>
  <si>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</si>
  <si>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</si>
  <si>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</si>
  <si>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</si>
  <si>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</si>
  <si>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</si>
  <si>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</si>
  <si>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</si>
  <si>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</si>
  <si>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</si>
  <si>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</si>
  <si>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</si>
  <si>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</si>
  <si>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</si>
  <si>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</si>
  <si>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</si>
  <si>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</si>
  <si>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</si>
  <si>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</si>
  <si>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</si>
  <si>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</si>
  <si>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</si>
  <si>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</si>
  <si>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</si>
  <si>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</si>
  <si>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</si>
  <si>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</si>
  <si>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</si>
  <si>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</si>
  <si>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</si>
  <si>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</si>
  <si>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</si>
  <si>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</si>
  <si>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</si>
  <si>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</si>
  <si>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</si>
  <si>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</si>
  <si>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</si>
  <si>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</si>
  <si>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</si>
  <si>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</si>
  <si>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</si>
  <si>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</si>
  <si>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</si>
  <si>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</si>
  <si>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</si>
  <si>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</si>
  <si>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</si>
  <si>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</si>
  <si>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</si>
  <si>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</si>
  <si>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</si>
  <si>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</si>
  <si>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</si>
  <si>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</si>
  <si>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</si>
  <si>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</si>
  <si>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</si>
  <si>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</si>
  <si>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</si>
  <si>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</si>
  <si>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</si>
  <si>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</si>
  <si>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</si>
  <si>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</si>
  <si>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</si>
  <si>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</si>
  <si>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</si>
  <si>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</si>
  <si>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</si>
  <si>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</si>
  <si>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</si>
  <si>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</si>
  <si>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</si>
  <si>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</si>
  <si>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</si>
  <si>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</si>
  <si>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</si>
  <si>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</si>
  <si>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</si>
  <si>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</si>
  <si>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</si>
  <si>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</si>
  <si>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</si>
  <si>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</si>
  <si>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</si>
  <si>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</si>
  <si>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</si>
  <si>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</si>
  <si>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</si>
  <si>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</si>
  <si>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</si>
  <si>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</si>
  <si>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</si>
  <si>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</si>
  <si>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</si>
  <si>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</si>
  <si>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</si>
  <si>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</si>
  <si>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</si>
  <si>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</si>
  <si>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</si>
  <si>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</si>
  <si>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</si>
  <si>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</si>
  <si>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</si>
  <si>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</si>
  <si>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</si>
  <si>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</si>
  <si>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</si>
  <si>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</si>
  <si>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</si>
  <si>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</si>
  <si>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</si>
  <si>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</si>
  <si>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</si>
  <si>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</si>
  <si>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</si>
  <si>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</si>
  <si>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</si>
  <si>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</si>
  <si>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</si>
  <si>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</si>
  <si>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</si>
  <si>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</si>
  <si>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</si>
  <si>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</si>
  <si>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</si>
  <si>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</si>
  <si>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</si>
  <si>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</si>
  <si>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</si>
  <si>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</si>
  <si>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</si>
  <si>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</si>
  <si>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</si>
  <si>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</si>
  <si>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</si>
  <si>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</si>
  <si>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</si>
  <si>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</si>
  <si>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</si>
  <si>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</si>
  <si>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</si>
  <si>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</si>
  <si>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</si>
  <si>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</si>
  <si>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</si>
  <si>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</si>
  <si>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</si>
  <si>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</si>
  <si>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</si>
  <si>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</si>
  <si>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</si>
  <si>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</si>
  <si>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</si>
  <si>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</si>
  <si>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</si>
  <si>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</si>
  <si>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</si>
  <si>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</si>
  <si>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</si>
  <si>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</si>
  <si>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</si>
  <si>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</si>
  <si>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</si>
  <si>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</si>
  <si>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</si>
  <si>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</si>
  <si>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</si>
  <si>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</si>
  <si>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</si>
  <si>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</si>
  <si>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</si>
  <si>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</si>
  <si>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</si>
  <si>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</si>
  <si>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</si>
  <si>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</si>
  <si>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</si>
  <si>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</si>
  <si>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</si>
  <si>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</si>
  <si>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</si>
  <si>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</si>
  <si>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</si>
  <si>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</si>
  <si>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</si>
  <si>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</si>
  <si>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</si>
  <si>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</si>
  <si>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</si>
  <si>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</si>
  <si>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</si>
  <si>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</si>
  <si>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</si>
  <si>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</si>
  <si>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</si>
  <si>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</si>
  <si>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</si>
  <si>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</si>
  <si>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</si>
  <si>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</si>
  <si>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</si>
  <si>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</si>
  <si>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</si>
  <si>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</si>
  <si>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</si>
  <si>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</si>
  <si>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</si>
  <si>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</si>
  <si>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</si>
  <si>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</si>
  <si>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</si>
  <si>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</si>
  <si>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</si>
  <si>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</si>
  <si>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</si>
  <si>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</si>
  <si>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</si>
  <si>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</si>
  <si>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</si>
  <si>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</si>
  <si>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</si>
  <si>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</si>
  <si>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</si>
  <si>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</si>
  <si>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</si>
  <si>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</si>
  <si>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</si>
  <si>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</si>
  <si>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</si>
  <si>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</si>
  <si>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</si>
  <si>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</si>
  <si>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</si>
  <si>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</si>
  <si>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</si>
  <si>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</si>
  <si>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</si>
  <si>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</si>
  <si>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</si>
  <si>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</si>
  <si>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</si>
  <si>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</si>
  <si>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</si>
  <si>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</si>
  <si>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</si>
  <si>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</si>
  <si>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</si>
  <si>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</si>
  <si>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</si>
  <si>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</si>
  <si>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</si>
  <si>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</si>
  <si>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</si>
  <si>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</si>
  <si>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</si>
  <si>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</si>
  <si>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</si>
  <si>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</si>
  <si>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</si>
  <si>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</si>
  <si>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</si>
  <si>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</si>
  <si>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</si>
  <si>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</si>
  <si>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</si>
  <si>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</si>
  <si>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</si>
  <si>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</si>
  <si>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</si>
  <si>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</si>
  <si>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</si>
  <si>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</si>
  <si>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</si>
  <si>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</si>
  <si>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</si>
  <si>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</si>
  <si>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</si>
  <si>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</si>
  <si>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</si>
  <si>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</si>
  <si>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</si>
  <si>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</si>
  <si>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</si>
  <si>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</si>
  <si>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</si>
  <si>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</si>
  <si>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</si>
  <si>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</si>
  <si>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</si>
  <si>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</si>
  <si>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</si>
  <si>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</si>
  <si>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</si>
  <si>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</si>
  <si>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</si>
  <si>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</si>
  <si>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</si>
  <si>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</si>
  <si>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</si>
  <si>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</si>
  <si>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</si>
  <si>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</si>
  <si>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</si>
  <si>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</si>
  <si>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</si>
  <si>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</si>
  <si>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</si>
  <si>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</si>
  <si>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</si>
  <si>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</si>
  <si>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</si>
  <si>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</si>
  <si>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</si>
  <si>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</si>
  <si>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</si>
  <si>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</si>
  <si>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</si>
  <si>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</si>
  <si>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</si>
  <si>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</si>
  <si>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</si>
  <si>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</si>
  <si>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</si>
  <si>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</si>
  <si>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</si>
  <si>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</si>
  <si>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</si>
  <si>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</si>
  <si>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</si>
  <si>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</si>
  <si>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</si>
  <si>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</si>
  <si>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</si>
  <si>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</si>
  <si>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</si>
  <si>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</si>
  <si>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</si>
  <si>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</si>
  <si>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</si>
  <si>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</si>
  <si>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</si>
  <si>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</si>
  <si>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</si>
  <si>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</si>
  <si>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</si>
  <si>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</si>
  <si>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</si>
  <si>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</si>
  <si>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</si>
  <si>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</si>
  <si>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</si>
  <si>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</si>
  <si>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</si>
  <si>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</si>
  <si>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</si>
  <si>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</si>
  <si>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</si>
  <si>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</si>
  <si>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</si>
  <si>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</si>
  <si>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</si>
  <si>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</si>
  <si>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</si>
  <si>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</si>
  <si>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</si>
  <si>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</si>
  <si>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</si>
  <si>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</si>
  <si>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</si>
  <si>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</si>
  <si>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</si>
  <si>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</si>
  <si>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</si>
  <si>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</si>
  <si>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</si>
  <si>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</si>
  <si>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</si>
  <si>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</si>
  <si>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</si>
  <si>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</si>
  <si>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</si>
  <si>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</si>
  <si>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</si>
  <si>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</si>
  <si>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</si>
  <si>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</si>
  <si>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</si>
  <si>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</si>
  <si>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</si>
  <si>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</si>
  <si>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</si>
  <si>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</si>
  <si>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</si>
  <si>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</si>
  <si>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</si>
  <si>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</si>
  <si>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</si>
  <si>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</si>
  <si>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</si>
  <si>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</si>
  <si>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</si>
  <si>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</si>
  <si>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</si>
  <si>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</si>
  <si>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</si>
  <si>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</si>
  <si>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</si>
  <si>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</si>
  <si>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</si>
  <si>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</si>
  <si>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</si>
  <si>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</si>
  <si>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</si>
  <si>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</si>
  <si>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</si>
  <si>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</si>
  <si>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</si>
  <si>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</si>
  <si>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</si>
  <si>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</si>
  <si>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</si>
  <si>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</si>
  <si>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</si>
  <si>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</si>
  <si>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</si>
  <si>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</si>
  <si>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</si>
  <si>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</si>
  <si>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</si>
  <si>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</si>
  <si>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</si>
  <si>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</si>
  <si>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</si>
  <si>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</si>
  <si>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</si>
  <si>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</si>
  <si>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</si>
  <si>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</si>
  <si>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</si>
  <si>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</si>
  <si>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</si>
  <si>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</si>
  <si>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</si>
  <si>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</si>
  <si>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</si>
  <si>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</si>
  <si>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</si>
  <si>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</si>
  <si>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</si>
  <si>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</si>
  <si>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</si>
  <si>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</si>
  <si>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</si>
  <si>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</si>
  <si>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</si>
  <si>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</si>
  <si>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</si>
  <si>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</si>
  <si>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</si>
  <si>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</si>
  <si>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</si>
  <si>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</si>
  <si>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</si>
  <si>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</si>
  <si>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</si>
  <si>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</si>
  <si>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</si>
  <si>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</si>
  <si>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</si>
  <si>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</si>
  <si>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</si>
  <si>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</si>
  <si>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</si>
  <si>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</si>
  <si>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</si>
  <si>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</si>
  <si>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</si>
  <si>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</si>
  <si>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</si>
  <si>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</si>
  <si>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</si>
  <si>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</si>
  <si>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</si>
  <si>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</si>
  <si>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</si>
  <si>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</si>
  <si>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</si>
  <si>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</si>
  <si>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</si>
  <si>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</si>
  <si>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</si>
  <si>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</si>
  <si>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</si>
  <si>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</si>
  <si>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</si>
  <si>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</si>
  <si>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</si>
  <si>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</si>
  <si>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</si>
  <si>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</si>
  <si>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</si>
  <si>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</si>
  <si>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</si>
  <si>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</si>
  <si>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</si>
  <si>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</si>
  <si>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</si>
  <si>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</si>
  <si>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</si>
  <si>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</si>
  <si>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</si>
  <si>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</si>
  <si>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</si>
  <si>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</si>
  <si>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</si>
  <si>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</si>
  <si>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</si>
  <si>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</si>
  <si>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</si>
  <si>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</si>
  <si>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</si>
  <si>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</si>
  <si>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</si>
  <si>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</si>
  <si>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</si>
  <si>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</si>
  <si>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</si>
  <si>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</si>
  <si>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</si>
  <si>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</si>
  <si>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</si>
  <si>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</si>
  <si>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</si>
  <si>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</si>
  <si>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</si>
  <si>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</si>
  <si>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</si>
  <si>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</si>
  <si>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</si>
  <si>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</si>
  <si>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</si>
  <si>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</si>
  <si>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</si>
  <si>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</si>
  <si>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</si>
  <si>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</si>
  <si>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</si>
  <si>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</si>
  <si>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</si>
  <si>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</si>
  <si>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</si>
  <si>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</si>
  <si>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</si>
  <si>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</si>
  <si>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</si>
  <si>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</si>
  <si>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</si>
  <si>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</si>
  <si>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</si>
  <si>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</si>
  <si>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</si>
  <si>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</si>
  <si>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</si>
  <si>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</si>
  <si>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</si>
  <si>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</si>
  <si>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</si>
  <si>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</si>
  <si>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</si>
  <si>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</si>
  <si>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</si>
  <si>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</si>
  <si>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</si>
  <si>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</si>
  <si>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</si>
  <si>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</si>
  <si>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</si>
  <si>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</si>
  <si>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</si>
  <si>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</si>
  <si>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</si>
  <si>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</si>
  <si>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</si>
  <si>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</si>
  <si>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</si>
  <si>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</si>
  <si>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</si>
  <si>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</si>
  <si>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</si>
  <si>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</si>
  <si>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</si>
  <si>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</si>
  <si>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</si>
  <si>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</si>
  <si>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</si>
  <si>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</si>
  <si>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</si>
  <si>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</si>
  <si>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</si>
  <si>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</si>
  <si>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</si>
  <si>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</si>
  <si>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</si>
  <si>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</si>
  <si>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</si>
  <si>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</si>
  <si>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</si>
  <si>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</si>
  <si>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</si>
  <si>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</si>
  <si>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</si>
  <si>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</si>
  <si>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</si>
  <si>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</si>
  <si>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</si>
  <si>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</si>
  <si>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</si>
  <si>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</si>
  <si>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</si>
  <si>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</si>
  <si>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</si>
  <si>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</si>
  <si>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</si>
  <si>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</si>
  <si>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</si>
  <si>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</si>
  <si>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</si>
  <si>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</si>
  <si>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</si>
  <si>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</si>
  <si>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</si>
  <si>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</si>
  <si>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</si>
  <si>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</si>
  <si>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</si>
  <si>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</si>
  <si>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</si>
  <si>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</si>
  <si>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</si>
  <si>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</si>
  <si>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</si>
  <si>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</si>
  <si>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</si>
  <si>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</si>
  <si>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</si>
  <si>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</si>
  <si>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</si>
  <si>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</si>
  <si>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</si>
  <si>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</si>
  <si>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</si>
  <si>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</si>
  <si>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</si>
  <si>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</si>
  <si>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</si>
  <si>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</si>
  <si>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</si>
  <si>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</si>
  <si>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</si>
  <si>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</si>
  <si>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</si>
  <si>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</si>
  <si>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</si>
  <si>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</si>
  <si>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</si>
  <si>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</si>
  <si>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</si>
  <si>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</si>
  <si>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</si>
  <si>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</si>
  <si>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</si>
  <si>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</si>
  <si>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</si>
  <si>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</si>
  <si>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</si>
  <si>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</si>
  <si>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</si>
  <si>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</si>
  <si>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</si>
  <si>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</si>
  <si>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</si>
  <si>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</si>
  <si>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</si>
  <si>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</si>
  <si>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</si>
  <si>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</si>
  <si>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</si>
  <si>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</si>
  <si>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</si>
  <si>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</si>
  <si>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</si>
  <si>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</si>
  <si>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</si>
  <si>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</si>
  <si>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</si>
  <si>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</si>
  <si>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</si>
  <si>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</si>
  <si>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</si>
  <si>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</si>
  <si>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</si>
  <si>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</si>
  <si>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</si>
  <si>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</si>
  <si>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</si>
  <si>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</si>
  <si>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</si>
  <si>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</si>
  <si>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</si>
  <si>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</si>
  <si>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</si>
  <si>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</si>
  <si>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</si>
  <si>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</si>
  <si>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</si>
  <si>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</si>
  <si>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</si>
  <si>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</si>
  <si>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</si>
  <si>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</si>
  <si>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</si>
  <si>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</si>
  <si>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</si>
  <si>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</si>
  <si>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</si>
  <si>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</si>
  <si>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</si>
  <si>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</si>
  <si>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</si>
  <si>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</si>
  <si>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</si>
  <si>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</si>
  <si>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</si>
  <si>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</si>
  <si>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</si>
  <si>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</si>
  <si>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</si>
  <si>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</si>
  <si>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</si>
  <si>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</si>
  <si>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</si>
  <si>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</si>
  <si>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</si>
  <si>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</si>
  <si>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</si>
  <si>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</si>
  <si>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</si>
  <si>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</si>
  <si>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</si>
  <si>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</si>
  <si>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</si>
  <si>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</si>
  <si>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</si>
  <si>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</si>
  <si>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</si>
  <si>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</si>
  <si>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</si>
  <si>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</si>
  <si>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</si>
  <si>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</si>
  <si>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</si>
  <si>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</si>
  <si>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</si>
  <si>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</si>
  <si>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</si>
  <si>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</si>
  <si>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</si>
  <si>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</si>
  <si>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</si>
  <si>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</si>
  <si>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</si>
  <si>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</si>
  <si>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</si>
  <si>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</si>
  <si>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</si>
  <si>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</si>
  <si>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</si>
  <si>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</si>
  <si>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</si>
  <si>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</si>
  <si>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</si>
  <si>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</si>
  <si>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</si>
  <si>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</si>
  <si>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</si>
  <si>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</si>
  <si>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</si>
  <si>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</si>
  <si>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</si>
  <si>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</si>
  <si>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</si>
  <si>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</si>
  <si>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</si>
  <si>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</si>
  <si>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</si>
  <si>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</si>
  <si>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</si>
  <si>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</si>
  <si>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</si>
  <si>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</si>
  <si>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</si>
  <si>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</si>
  <si>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</si>
  <si>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</si>
  <si>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</si>
  <si>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</si>
  <si>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</si>
  <si>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</si>
  <si>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</si>
  <si>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</si>
  <si>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</si>
  <si>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</si>
  <si>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</si>
  <si>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</si>
  <si>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</si>
  <si>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</si>
  <si>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</si>
  <si>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</si>
  <si>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</si>
  <si>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</si>
  <si>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</si>
  <si>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</si>
  <si>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</si>
  <si>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</si>
  <si>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</si>
  <si>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</si>
  <si>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</si>
  <si>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</si>
  <si>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</si>
  <si>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</si>
  <si>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</si>
  <si>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</si>
  <si>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</si>
  <si>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</si>
  <si>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</si>
  <si>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</si>
  <si>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</si>
  <si>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</si>
  <si>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</si>
  <si>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</si>
  <si>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</si>
  <si>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</si>
  <si>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</si>
  <si>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</si>
  <si>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</si>
  <si>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</si>
  <si>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</si>
  <si>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</si>
  <si>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</si>
  <si>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</si>
  <si>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</si>
  <si>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</si>
  <si>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</si>
  <si>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</si>
  <si>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</si>
  <si>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</si>
  <si>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</si>
  <si>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</si>
  <si>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</si>
  <si>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</si>
  <si>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</si>
  <si>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</si>
  <si>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</si>
  <si>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</si>
  <si>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</si>
  <si>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</si>
  <si>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</si>
  <si>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</si>
  <si>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</si>
  <si>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</si>
  <si>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</si>
  <si>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</si>
  <si>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</si>
  <si>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</si>
  <si>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</si>
  <si>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</si>
  <si>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</si>
  <si>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</si>
  <si>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</si>
  <si>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</si>
  <si>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</si>
  <si>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</si>
  <si>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</si>
  <si>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</si>
  <si>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</si>
  <si>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</si>
  <si>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</si>
  <si>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</si>
  <si>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</si>
  <si>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</si>
  <si>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</si>
  <si>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</si>
  <si>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</si>
  <si>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</si>
  <si>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</si>
  <si>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</si>
  <si>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</si>
  <si>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</si>
  <si>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</si>
  <si>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</si>
  <si>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</si>
  <si>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</si>
  <si>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</si>
  <si>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</si>
  <si>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</si>
  <si>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</si>
  <si>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</si>
  <si>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</si>
  <si>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</si>
  <si>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</si>
  <si>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</si>
  <si>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</si>
  <si>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</si>
  <si>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</si>
  <si>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</si>
  <si>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</si>
  <si>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</si>
  <si>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</si>
  <si>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</si>
  <si>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</si>
  <si>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</si>
  <si>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</si>
  <si>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</si>
  <si>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</si>
  <si>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</si>
  <si>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</si>
  <si>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</si>
  <si>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</si>
  <si>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</si>
  <si>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</si>
  <si>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</si>
  <si>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</si>
  <si>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</si>
  <si>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</si>
  <si>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</si>
  <si>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</si>
  <si>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</si>
  <si>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</si>
  <si>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</si>
  <si>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</si>
  <si>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</si>
  <si>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</si>
  <si>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</si>
  <si>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</si>
  <si>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</si>
  <si>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</si>
  <si>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</si>
  <si>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</si>
  <si>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</si>
  <si>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</si>
  <si>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</si>
  <si>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</si>
  <si>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</si>
  <si>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</si>
  <si>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</si>
  <si>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</si>
  <si>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</si>
  <si>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</si>
  <si>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</si>
  <si>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</si>
  <si>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</si>
  <si>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</si>
  <si>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</si>
  <si>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</si>
  <si>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</si>
  <si>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</si>
  <si>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</si>
  <si>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</si>
  <si>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</si>
  <si>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</si>
  <si>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</si>
  <si>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</si>
  <si>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</si>
  <si>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</si>
  <si>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</si>
  <si>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</si>
  <si>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</si>
  <si>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</si>
  <si>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</si>
  <si>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</si>
  <si>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</si>
  <si>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</si>
  <si>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</si>
  <si>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</si>
  <si>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</si>
  <si>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</si>
  <si>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</si>
  <si>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</si>
  <si>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</si>
  <si>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</si>
  <si>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</si>
  <si>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</si>
  <si>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</si>
  <si>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</si>
  <si>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</si>
  <si>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</si>
  <si>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</si>
  <si>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</si>
  <si>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</si>
  <si>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</si>
  <si>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</si>
  <si>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</si>
  <si>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</si>
  <si>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</si>
  <si>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</si>
  <si>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</si>
  <si>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</si>
  <si>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</si>
  <si>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</si>
  <si>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</si>
  <si>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</si>
  <si>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</si>
  <si>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</si>
  <si>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</si>
  <si>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</si>
  <si>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</si>
  <si>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</si>
  <si>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</si>
  <si>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</si>
  <si>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</si>
  <si>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</si>
  <si>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</si>
  <si>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</si>
  <si>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</si>
  <si>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</si>
  <si>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</si>
  <si>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</si>
  <si>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</si>
  <si>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</si>
  <si>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</si>
  <si>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</si>
  <si>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</si>
  <si>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</si>
  <si>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</si>
  <si>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</si>
  <si>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</si>
  <si>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</si>
  <si>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</si>
  <si>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</si>
  <si>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</si>
  <si>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</si>
  <si>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</si>
  <si>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</si>
  <si>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</si>
  <si>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</si>
  <si>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</si>
  <si>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</si>
  <si>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</si>
  <si>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</si>
  <si>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</si>
  <si>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</si>
  <si>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</si>
  <si>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</si>
  <si>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</si>
  <si>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</si>
  <si>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</si>
  <si>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</si>
  <si>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</si>
  <si>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</si>
  <si>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</si>
  <si>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</si>
  <si>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</si>
  <si>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</si>
  <si>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</si>
  <si>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</si>
  <si>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</si>
  <si>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</si>
  <si>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</si>
  <si>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</si>
  <si>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</si>
  <si>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</si>
  <si>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</si>
  <si>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</si>
  <si>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</si>
  <si>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</si>
  <si>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</si>
  <si>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</si>
  <si>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</si>
  <si>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</si>
  <si>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</si>
  <si>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</si>
  <si>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</si>
  <si>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</si>
  <si>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</si>
  <si>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</si>
  <si>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</si>
  <si>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</si>
  <si>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</si>
  <si>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</si>
  <si>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</si>
  <si>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</si>
  <si>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</si>
  <si>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</si>
  <si>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</si>
  <si>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</si>
  <si>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</si>
  <si>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</si>
  <si>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</si>
  <si>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</si>
  <si>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</si>
  <si>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</si>
  <si>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</si>
  <si>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</si>
  <si>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</si>
  <si>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</si>
  <si>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</si>
  <si>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</si>
  <si>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</si>
  <si>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</si>
  <si>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</si>
  <si>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</si>
  <si>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</si>
  <si>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</si>
  <si>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</si>
  <si>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</si>
  <si>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</si>
  <si>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</si>
  <si>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</si>
  <si>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</si>
  <si>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</si>
  <si>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</si>
  <si>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</si>
  <si>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</si>
  <si>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</si>
  <si>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</si>
  <si>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</si>
  <si>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</si>
  <si>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</si>
  <si>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</si>
  <si>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</si>
  <si>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</si>
  <si>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</si>
  <si>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</si>
  <si>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</si>
  <si>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</si>
  <si>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</si>
  <si>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</si>
  <si>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</si>
  <si>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</si>
  <si>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</si>
  <si>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</si>
  <si>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</si>
  <si>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</si>
  <si>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</si>
  <si>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</si>
  <si>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</si>
  <si>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</si>
  <si>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</si>
  <si>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</si>
  <si>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</si>
  <si>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</si>
  <si>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</si>
  <si>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</si>
  <si>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</si>
  <si>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</si>
  <si>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</si>
  <si>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</si>
  <si>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</si>
  <si>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</si>
  <si>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</si>
  <si>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</si>
  <si>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</si>
  <si>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</si>
  <si>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</si>
  <si>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</si>
  <si>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</si>
  <si>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</si>
  <si>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</si>
  <si>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</si>
  <si>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</si>
  <si>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</si>
  <si>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</si>
  <si>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</si>
  <si>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</si>
  <si>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</si>
  <si>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</si>
  <si>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</si>
  <si>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</si>
  <si>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</si>
  <si>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</si>
  <si>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</si>
  <si>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</si>
  <si>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</si>
  <si>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</si>
  <si>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</si>
  <si>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</si>
  <si>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</si>
  <si>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</si>
  <si>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</si>
  <si>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</si>
  <si>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</si>
  <si>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</si>
  <si>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</si>
  <si>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</si>
  <si>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</si>
  <si>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</si>
  <si>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</si>
  <si>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</si>
  <si>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</si>
  <si>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</si>
  <si>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</si>
  <si>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</si>
  <si>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</si>
  <si>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</si>
  <si>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</si>
  <si>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</si>
  <si>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</si>
  <si>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</si>
  <si>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</si>
  <si>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</si>
  <si>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</si>
  <si>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</si>
  <si>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</si>
  <si>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</si>
  <si>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</si>
  <si>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</si>
  <si>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</si>
  <si>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</si>
  <si>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</si>
  <si>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</si>
  <si>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</si>
  <si>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</si>
  <si>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</si>
  <si>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</si>
  <si>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</si>
  <si>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</si>
  <si>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</si>
  <si>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</si>
  <si>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</si>
  <si>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</si>
  <si>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</si>
  <si>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</si>
  <si>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</si>
  <si>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</si>
  <si>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</si>
  <si>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</si>
  <si>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</si>
  <si>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</si>
  <si>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</si>
  <si>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</si>
  <si>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</si>
  <si>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</si>
  <si>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</si>
  <si>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</si>
  <si>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</si>
  <si>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</si>
  <si>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</si>
  <si>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</si>
  <si>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</si>
  <si>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</si>
  <si>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</si>
  <si>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</si>
  <si>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</si>
  <si>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</si>
  <si>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</si>
  <si>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</si>
  <si>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</si>
  <si>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</si>
  <si>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</si>
  <si>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</si>
  <si>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</si>
  <si>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</si>
  <si>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</si>
  <si>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</si>
  <si>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</si>
  <si>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</si>
  <si>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</si>
  <si>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</si>
  <si>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</si>
  <si>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</si>
  <si>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</si>
  <si>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</si>
  <si>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</si>
  <si>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</si>
  <si>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</si>
  <si>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</si>
  <si>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</si>
  <si>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</si>
  <si>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</si>
  <si>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</si>
  <si>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</si>
  <si>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</si>
  <si>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</si>
  <si>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</si>
  <si>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</si>
  <si>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</si>
  <si>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</si>
  <si>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</si>
  <si>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</si>
  <si>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</si>
  <si>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</si>
  <si>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</si>
  <si>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</si>
  <si>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</si>
  <si>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</si>
  <si>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</si>
  <si>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</si>
  <si>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</si>
  <si>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</si>
  <si>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</si>
  <si>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</si>
  <si>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</si>
  <si>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</si>
  <si>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</si>
  <si>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</si>
  <si>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</si>
  <si>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</si>
  <si>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</si>
  <si>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</si>
  <si>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</si>
  <si>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</si>
  <si>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</si>
  <si>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</si>
  <si>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</si>
  <si>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</si>
  <si>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</si>
  <si>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</si>
  <si>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</si>
  <si>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</si>
  <si>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</si>
  <si>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</si>
  <si>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</si>
  <si>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</si>
  <si>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</si>
  <si>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</si>
  <si>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</si>
  <si>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</si>
  <si>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</si>
  <si>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</si>
  <si>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</si>
  <si>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</si>
  <si>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</si>
  <si>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</si>
  <si>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</si>
  <si>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</si>
  <si>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</si>
  <si>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</si>
  <si>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</si>
  <si>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</si>
  <si>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</si>
  <si>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</si>
  <si>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</si>
  <si>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</si>
  <si>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</si>
  <si>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</si>
  <si>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</si>
  <si>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</si>
  <si>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</si>
  <si>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</si>
  <si>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</si>
  <si>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</si>
  <si>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</si>
  <si>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</si>
  <si>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</si>
  <si>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</si>
  <si>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</si>
  <si>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</si>
  <si>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</si>
  <si>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</si>
  <si>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</si>
  <si>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</si>
  <si>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</si>
  <si>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</si>
  <si>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</si>
  <si>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</si>
  <si>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</si>
  <si>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</si>
  <si>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</si>
  <si>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</si>
  <si>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</si>
  <si>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</si>
  <si>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</si>
  <si>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</si>
  <si>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</si>
  <si>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</si>
  <si>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</si>
  <si>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</si>
  <si>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</si>
  <si>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</si>
  <si>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</si>
  <si>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</si>
  <si>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</si>
  <si>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</si>
  <si>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</si>
  <si>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</si>
  <si>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</si>
  <si>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</si>
  <si>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</si>
  <si>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</si>
  <si>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</si>
  <si>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</si>
  <si>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</si>
  <si>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</si>
  <si>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</si>
  <si>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</si>
  <si>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</si>
  <si>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</si>
  <si>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</si>
  <si>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</si>
  <si>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</si>
  <si>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</si>
  <si>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</si>
  <si>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</si>
  <si>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</si>
  <si>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</si>
  <si>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</si>
  <si>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</si>
  <si>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</si>
  <si>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</si>
  <si>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</si>
  <si>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</si>
  <si>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</si>
  <si>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</si>
  <si>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</si>
  <si>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</si>
  <si>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</si>
  <si>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</si>
  <si>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</si>
  <si>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</si>
  <si>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</si>
  <si>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</si>
  <si>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</si>
  <si>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</si>
  <si>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</si>
  <si>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</si>
  <si>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</si>
  <si>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</si>
  <si>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</si>
  <si>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</si>
  <si>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</si>
  <si>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</si>
  <si>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</si>
  <si>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</si>
  <si>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</si>
  <si>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</si>
  <si>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</si>
  <si>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</si>
  <si>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</si>
  <si>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</si>
  <si>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</si>
  <si>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</si>
  <si>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</si>
  <si>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</si>
  <si>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</si>
  <si>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</si>
  <si>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</si>
  <si>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</si>
  <si>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</si>
  <si>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</si>
  <si>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</si>
  <si>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</si>
  <si>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</si>
  <si>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</si>
  <si>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</si>
  <si>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</si>
  <si>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</si>
  <si>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</si>
  <si>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</si>
  <si>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</si>
  <si>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</si>
  <si>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</si>
  <si>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</si>
  <si>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</si>
  <si>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</si>
  <si>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</si>
  <si>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</si>
  <si>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</si>
  <si>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</si>
  <si>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</si>
  <si>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</si>
  <si>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</si>
  <si>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</si>
  <si>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</si>
  <si>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</si>
  <si>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</si>
  <si>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</si>
  <si>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</si>
  <si>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</si>
  <si>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</si>
  <si>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</si>
  <si>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</si>
  <si>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</si>
  <si>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</si>
  <si>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</si>
  <si>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</si>
  <si>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</si>
  <si>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</si>
  <si>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</si>
  <si>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</si>
  <si>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</si>
  <si>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</si>
  <si>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</si>
  <si>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</si>
  <si>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</si>
  <si>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</si>
  <si>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</si>
  <si>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</si>
  <si>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</si>
  <si>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</si>
  <si>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</si>
  <si>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</si>
  <si>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</si>
  <si>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</si>
  <si>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</si>
  <si>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</si>
  <si>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</si>
  <si>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</si>
  <si>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</si>
  <si>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</si>
  <si>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</si>
  <si>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</si>
  <si>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</si>
  <si>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</si>
  <si>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</si>
  <si>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</si>
  <si>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</si>
  <si>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</si>
  <si>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</si>
  <si>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</si>
  <si>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</si>
  <si>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</si>
  <si>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</si>
  <si>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</si>
  <si>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</si>
  <si>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</si>
  <si>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</si>
  <si>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</si>
  <si>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</si>
  <si>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</si>
  <si>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</si>
  <si>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</si>
  <si>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</si>
  <si>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</si>
  <si>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</si>
  <si>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</si>
  <si>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</si>
  <si>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</si>
  <si>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</si>
  <si>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</si>
  <si>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</si>
  <si>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</si>
  <si>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</si>
  <si>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</si>
  <si>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</si>
  <si>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</si>
  <si>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</si>
  <si>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</si>
  <si>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</si>
  <si>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</si>
  <si>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</si>
  <si>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</si>
  <si>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</si>
  <si>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</si>
  <si>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</si>
  <si>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</si>
  <si>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</si>
  <si>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</si>
  <si>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</si>
  <si>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</si>
  <si>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</si>
  <si>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</si>
  <si>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</si>
  <si>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</si>
  <si>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</si>
  <si>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</si>
  <si>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</si>
  <si>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</si>
  <si>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</si>
  <si>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</si>
  <si>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</si>
  <si>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</si>
  <si>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</si>
  <si>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</si>
  <si>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</si>
  <si>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</si>
  <si>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</si>
  <si>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</si>
  <si>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</si>
  <si>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</si>
  <si>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</si>
  <si>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</si>
  <si>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</si>
  <si>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</si>
  <si>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</si>
  <si>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</si>
  <si>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</si>
  <si>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</si>
  <si>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</si>
  <si>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</si>
  <si>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</si>
  <si>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</si>
  <si>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</si>
  <si>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</si>
  <si>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</si>
  <si>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</si>
  <si>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</si>
  <si>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</si>
  <si>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</si>
  <si>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</si>
  <si>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</si>
  <si>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</si>
  <si>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</si>
  <si>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</si>
  <si>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</si>
  <si>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</si>
  <si>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</si>
  <si>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</si>
  <si>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</si>
  <si>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</si>
  <si>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</si>
  <si>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</si>
  <si>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</si>
  <si>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</si>
  <si>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</si>
  <si>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</si>
  <si>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</si>
  <si>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</si>
  <si>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</si>
  <si>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</si>
  <si>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</si>
  <si>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</si>
  <si>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</si>
  <si>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</si>
  <si>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</si>
  <si>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</si>
  <si>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</si>
  <si>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</si>
  <si>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</si>
  <si>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</si>
  <si>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</si>
  <si>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</si>
  <si>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</si>
  <si>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</si>
  <si>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</si>
  <si>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</si>
  <si>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</si>
  <si>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</si>
  <si>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</si>
  <si>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</si>
  <si>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</si>
  <si>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</si>
  <si>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</si>
  <si>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</si>
  <si>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</si>
  <si>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</si>
  <si>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</si>
  <si>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</si>
  <si>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</si>
  <si>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</si>
  <si>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</si>
  <si>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</si>
  <si>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</si>
  <si>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</si>
  <si>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</si>
  <si>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</si>
  <si>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</si>
  <si>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</si>
  <si>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</si>
  <si>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</si>
  <si>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</si>
  <si>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</si>
  <si>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</si>
  <si>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</si>
  <si>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</si>
  <si>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</si>
  <si>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</si>
  <si>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</si>
  <si>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</si>
  <si>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</si>
  <si>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</si>
  <si>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</si>
  <si>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</si>
  <si>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</si>
  <si>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</si>
  <si>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</si>
  <si>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</si>
  <si>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</si>
  <si>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</si>
  <si>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</si>
  <si>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</si>
  <si>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</si>
  <si>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</si>
  <si>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</si>
  <si>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</si>
  <si>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</si>
  <si>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</si>
  <si>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</si>
  <si>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</si>
  <si>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</si>
  <si>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</si>
  <si>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</si>
  <si>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</si>
  <si>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</si>
  <si>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</si>
  <si>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</si>
  <si>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</si>
  <si>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</si>
  <si>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</si>
  <si>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</si>
  <si>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</si>
  <si>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</si>
  <si>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</si>
  <si>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</si>
  <si>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</si>
  <si>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</si>
  <si>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</si>
  <si>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</si>
  <si>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</si>
  <si>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</si>
  <si>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</si>
  <si>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</si>
  <si>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</si>
  <si>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</si>
  <si>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</si>
  <si>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</si>
  <si>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</si>
  <si>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</si>
  <si>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</si>
  <si>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</si>
  <si>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</si>
  <si>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</si>
  <si>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</si>
  <si>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</si>
  <si>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</si>
  <si>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</si>
  <si>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</si>
  <si>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</si>
  <si>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</si>
  <si>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</si>
  <si>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</si>
  <si>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</si>
  <si>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</si>
  <si>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</si>
  <si>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</si>
  <si>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</si>
  <si>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</si>
  <si>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</si>
  <si>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</si>
  <si>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</si>
  <si>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</si>
  <si>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</si>
  <si>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</si>
  <si>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</si>
  <si>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</si>
  <si>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</si>
  <si>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</si>
  <si>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</si>
  <si>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</si>
  <si>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</si>
  <si>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</si>
  <si>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</si>
  <si>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</si>
  <si>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</si>
  <si>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</si>
  <si>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</si>
  <si>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</si>
  <si>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</si>
  <si>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</si>
  <si>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</si>
  <si>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</si>
  <si>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</si>
  <si>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</si>
  <si>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</si>
  <si>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</si>
  <si>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</si>
  <si>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</si>
  <si>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</si>
  <si>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</si>
  <si>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</si>
  <si>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</si>
  <si>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</si>
  <si>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</si>
  <si>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</si>
  <si>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</si>
  <si>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</si>
  <si>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</si>
  <si>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</si>
  <si>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</si>
  <si>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</si>
  <si>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</si>
  <si>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</si>
  <si>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</si>
  <si>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</si>
  <si>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</si>
  <si>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</si>
  <si>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</si>
  <si>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</si>
  <si>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</si>
  <si>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</si>
  <si>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</si>
  <si>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</si>
  <si>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</si>
  <si>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</si>
  <si>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</si>
  <si>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</si>
  <si>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</si>
  <si>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</si>
  <si>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</si>
  <si>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</si>
  <si>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</si>
  <si>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</si>
  <si>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</si>
  <si>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</si>
  <si>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</si>
  <si>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</si>
  <si>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</si>
  <si>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</si>
  <si>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</si>
  <si>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</si>
  <si>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</si>
  <si>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</si>
  <si>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</si>
  <si>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</si>
  <si>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</si>
  <si>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</si>
  <si>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</si>
  <si>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</si>
  <si>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</si>
  <si>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</si>
  <si>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</si>
  <si>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</si>
  <si>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</si>
  <si>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</si>
  <si>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</si>
  <si>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</si>
  <si>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</si>
  <si>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</si>
  <si>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</si>
  <si>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</si>
  <si>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</si>
  <si>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</si>
  <si>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</si>
  <si>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</si>
  <si>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</si>
  <si>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</si>
  <si>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</si>
  <si>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</si>
  <si>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</si>
  <si>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</si>
  <si>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</si>
  <si>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</si>
  <si>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</si>
  <si>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</si>
  <si>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</si>
  <si>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</si>
  <si>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</si>
  <si>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</si>
  <si>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</si>
  <si>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</si>
  <si>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</si>
  <si>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</si>
  <si>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</si>
  <si>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</si>
  <si>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</si>
  <si>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</si>
  <si>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</si>
  <si>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</si>
  <si>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</si>
  <si>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</si>
  <si>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</si>
  <si>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</si>
  <si>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</si>
  <si>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</si>
  <si>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</si>
  <si>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</si>
  <si>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</si>
  <si>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</si>
  <si>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</si>
  <si>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</si>
  <si>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</si>
  <si>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</si>
  <si>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</si>
  <si>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</si>
  <si>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</si>
  <si>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</si>
  <si>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</si>
  <si>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</si>
  <si>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</si>
  <si>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</si>
  <si>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</si>
  <si>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</si>
  <si>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</si>
  <si>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</si>
  <si>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</si>
  <si>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</si>
  <si>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</si>
  <si>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</si>
  <si>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</si>
  <si>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</si>
  <si>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</si>
  <si>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</si>
  <si>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</si>
  <si>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</si>
  <si>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</si>
  <si>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</si>
  <si>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</si>
  <si>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</si>
  <si>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</si>
  <si>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</si>
  <si>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</si>
  <si>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</si>
  <si>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</si>
  <si>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</si>
  <si>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</si>
  <si>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</si>
  <si>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</si>
  <si>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</si>
  <si>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</si>
  <si>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</si>
  <si>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</si>
  <si>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</si>
  <si>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</si>
  <si>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</si>
  <si>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</si>
  <si>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</si>
  <si>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</si>
  <si>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</si>
  <si>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</si>
  <si>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</si>
  <si>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</si>
  <si>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</si>
  <si>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</si>
  <si>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</si>
  <si>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</si>
  <si>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</si>
  <si>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</si>
  <si>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</si>
  <si>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</si>
  <si>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</si>
  <si>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</si>
  <si>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</si>
  <si>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</si>
  <si>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</si>
  <si>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</si>
  <si>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</si>
  <si>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</si>
  <si>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</si>
  <si>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</si>
  <si>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</si>
  <si>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</si>
  <si>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</si>
  <si>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</si>
  <si>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</si>
  <si>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</si>
  <si>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</si>
  <si>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</si>
  <si>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</si>
  <si>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</si>
  <si>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</si>
  <si>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</si>
  <si>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</si>
  <si>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</si>
  <si>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</si>
  <si>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</si>
  <si>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</si>
  <si>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</si>
  <si>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</si>
  <si>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</si>
  <si>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</si>
  <si>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</si>
  <si>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</si>
  <si>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</si>
  <si>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</si>
  <si>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</si>
  <si>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</si>
  <si>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</si>
  <si>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</si>
  <si>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</si>
  <si>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</si>
  <si>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</si>
  <si>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</si>
  <si>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</si>
  <si>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</si>
  <si>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</si>
  <si>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</si>
  <si>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</si>
  <si>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</si>
  <si>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</si>
  <si>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</si>
  <si>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</si>
  <si>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</si>
  <si>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</si>
  <si>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</si>
  <si>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</si>
  <si>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</si>
  <si>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</si>
  <si>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</si>
  <si>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</si>
  <si>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</si>
  <si>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</si>
  <si>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</si>
  <si>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</si>
  <si>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</si>
  <si>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</si>
  <si>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</si>
  <si>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</si>
  <si>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</si>
  <si>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</si>
  <si>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</si>
  <si>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</si>
  <si>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</si>
  <si>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</si>
  <si>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</si>
  <si>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</si>
  <si>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</si>
  <si>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</si>
  <si>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</si>
  <si>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</si>
  <si>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</si>
  <si>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</si>
  <si>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</si>
  <si>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</si>
  <si>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</si>
  <si>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</si>
  <si>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</si>
  <si>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</si>
  <si>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</si>
  <si>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</si>
  <si>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</si>
  <si>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</si>
  <si>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</si>
  <si>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</si>
  <si>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</si>
  <si>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</si>
  <si>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</si>
  <si>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</si>
  <si>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</si>
  <si>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</si>
  <si>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</si>
  <si>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</si>
  <si>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</si>
  <si>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</si>
  <si>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</si>
  <si>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</si>
  <si>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</si>
  <si>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</si>
  <si>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</si>
  <si>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</si>
  <si>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</si>
  <si>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</si>
  <si>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</si>
  <si>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</si>
  <si>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</si>
  <si>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</si>
  <si>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</si>
  <si>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</si>
  <si>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</si>
  <si>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</si>
  <si>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</si>
  <si>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</si>
  <si>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</si>
  <si>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</si>
  <si>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</si>
  <si>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</si>
  <si>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</si>
  <si>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</si>
  <si>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</si>
  <si>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</si>
  <si>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</si>
  <si>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</si>
  <si>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</si>
  <si>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</si>
  <si>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</si>
  <si>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</si>
  <si>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</si>
  <si>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</si>
  <si>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</si>
  <si>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</si>
  <si>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</si>
  <si>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</si>
  <si>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</si>
  <si>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</si>
  <si>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</si>
  <si>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</si>
  <si>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</si>
  <si>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</si>
  <si>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</si>
  <si>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</si>
  <si>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</si>
  <si>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</si>
  <si>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</si>
  <si>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</si>
  <si>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</si>
  <si>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</si>
  <si>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</si>
  <si>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</si>
  <si>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</si>
  <si>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</si>
  <si>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</si>
  <si>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</si>
  <si>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</si>
  <si>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</si>
  <si>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</si>
  <si>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</si>
  <si>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</si>
  <si>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</si>
  <si>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</si>
  <si>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</si>
  <si>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</si>
  <si>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</si>
  <si>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</si>
  <si>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</si>
  <si>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</si>
  <si>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</si>
  <si>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</si>
  <si>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</si>
  <si>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</si>
  <si>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</si>
  <si>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</si>
  <si>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</si>
  <si>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</si>
  <si>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</si>
  <si>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</si>
  <si>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</si>
  <si>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</si>
  <si>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</si>
  <si>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</si>
  <si>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</si>
  <si>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</si>
  <si>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</si>
  <si>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</si>
  <si>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</si>
  <si>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</si>
  <si>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</si>
  <si>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</si>
  <si>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</si>
  <si>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</si>
  <si>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</si>
  <si>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</si>
  <si>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</si>
  <si>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</si>
  <si>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</si>
  <si>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</si>
  <si>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</si>
  <si>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</si>
  <si>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</si>
  <si>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</si>
  <si>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</si>
  <si>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</si>
  <si>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</si>
  <si>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</si>
  <si>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</si>
  <si>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</si>
  <si>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</si>
  <si>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</si>
  <si>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</si>
  <si>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</si>
  <si>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</si>
  <si>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</si>
  <si>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</si>
  <si>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</si>
  <si>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</si>
  <si>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</si>
  <si>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</si>
  <si>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</si>
  <si>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</si>
  <si>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</si>
  <si>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</si>
  <si>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</si>
  <si>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</si>
  <si>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</si>
  <si>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</si>
  <si>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</si>
  <si>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</si>
  <si>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</si>
  <si>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</si>
  <si>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</si>
  <si>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</si>
  <si>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</si>
  <si>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</si>
  <si>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</si>
  <si>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</si>
  <si>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</si>
  <si>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</si>
  <si>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</si>
  <si>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</si>
  <si>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</si>
  <si>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</si>
  <si>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</si>
  <si>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</si>
  <si>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</si>
  <si>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</si>
  <si>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</si>
  <si>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</si>
  <si>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</si>
  <si>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</si>
  <si>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</si>
  <si>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</si>
  <si>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</si>
  <si>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</si>
  <si>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</si>
  <si>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</si>
  <si>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</si>
  <si>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</si>
  <si>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</si>
  <si>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</si>
  <si>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</si>
  <si>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</si>
  <si>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</si>
  <si>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</si>
  <si>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</si>
  <si>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</si>
  <si>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</si>
  <si>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</si>
  <si>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</si>
  <si>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</si>
  <si>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</si>
  <si>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</si>
  <si>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</si>
  <si>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</si>
  <si>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</si>
  <si>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</si>
  <si>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</si>
  <si>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</si>
  <si>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</si>
  <si>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</si>
  <si>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</si>
  <si>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</si>
  <si>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</si>
  <si>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</si>
  <si>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</si>
  <si>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</si>
  <si>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</si>
  <si>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</si>
  <si>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</si>
  <si>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</si>
  <si>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</si>
  <si>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</si>
  <si>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</si>
  <si>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</si>
  <si>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</si>
  <si>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</si>
  <si>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</si>
  <si>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</si>
  <si>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</si>
  <si>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</si>
  <si>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</si>
  <si>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</si>
  <si>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</si>
  <si>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</si>
  <si>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</si>
  <si>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</si>
  <si>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</si>
  <si>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</si>
  <si>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</si>
  <si>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</si>
  <si>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</si>
  <si>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</si>
  <si>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</si>
  <si>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</si>
  <si>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</si>
  <si>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</si>
  <si>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</si>
  <si>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</si>
  <si>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</si>
  <si>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</si>
  <si>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</si>
  <si>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</si>
  <si>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</si>
  <si>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</si>
  <si>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</si>
  <si>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</si>
  <si>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</si>
  <si>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</si>
  <si>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</si>
  <si>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</si>
  <si>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</si>
  <si>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</si>
  <si>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</si>
  <si>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</si>
  <si>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</si>
  <si>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</si>
  <si>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</si>
  <si>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</si>
  <si>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</si>
  <si>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</si>
  <si>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</si>
  <si>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</si>
  <si>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</si>
  <si>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</si>
  <si>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</si>
  <si>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</si>
  <si>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</si>
  <si>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</si>
  <si>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</si>
  <si>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</si>
  <si>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</si>
  <si>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</si>
  <si>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</si>
  <si>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</si>
  <si>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</si>
  <si>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</si>
  <si>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</si>
  <si>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</si>
  <si>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</si>
  <si>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</si>
  <si>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</si>
  <si>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</si>
  <si>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</si>
  <si>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</si>
  <si>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</si>
  <si>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</si>
  <si>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</si>
  <si>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</si>
  <si>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</si>
  <si>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</si>
  <si>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</si>
  <si>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</si>
  <si>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</si>
  <si>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</si>
  <si>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</si>
  <si>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</si>
  <si>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</si>
  <si>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</si>
  <si>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</si>
  <si>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</si>
  <si>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</si>
  <si>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</si>
  <si>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</si>
  <si>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</si>
  <si>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</si>
  <si>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</si>
  <si>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</si>
  <si>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</si>
  <si>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</si>
  <si>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</si>
  <si>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</si>
  <si>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</si>
  <si>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</si>
  <si>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</si>
  <si>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</si>
  <si>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</si>
  <si>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</si>
  <si>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</si>
  <si>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</si>
  <si>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</si>
  <si>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</si>
  <si>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</si>
  <si>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</si>
  <si>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</si>
  <si>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</si>
  <si>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</si>
  <si>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</si>
  <si>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</si>
  <si>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</si>
  <si>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</si>
  <si>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</si>
  <si>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</si>
  <si>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</si>
  <si>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</si>
  <si>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</si>
  <si>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</si>
  <si>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</si>
  <si>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</si>
  <si>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</si>
  <si>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</si>
  <si>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</si>
  <si>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</si>
  <si>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</si>
  <si>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</si>
  <si>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</si>
  <si>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</si>
  <si>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</si>
  <si>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</si>
  <si>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</si>
  <si>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</si>
  <si>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</si>
  <si>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</si>
  <si>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</si>
  <si>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</si>
  <si>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</si>
  <si>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</si>
  <si>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</si>
  <si>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</si>
  <si>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</si>
  <si>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</si>
  <si>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</si>
  <si>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</si>
  <si>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</si>
  <si>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</si>
  <si>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</si>
  <si>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</si>
  <si>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</si>
  <si>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</si>
  <si>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</si>
  <si>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</si>
  <si>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</si>
  <si>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</si>
  <si>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</si>
  <si>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</si>
  <si>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</si>
  <si>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</si>
  <si>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</si>
  <si>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</si>
  <si>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</si>
  <si>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</si>
  <si>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</si>
  <si>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</si>
  <si>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</si>
  <si>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</si>
  <si>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</si>
  <si>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</si>
  <si>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</si>
  <si>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</si>
  <si>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</si>
  <si>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</si>
  <si>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</si>
  <si>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</si>
  <si>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</si>
  <si>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</si>
  <si>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</si>
  <si>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</si>
  <si>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</si>
  <si>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</si>
  <si>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</si>
  <si>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</si>
  <si>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</si>
  <si>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</si>
  <si>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</si>
  <si>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</si>
  <si>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</si>
  <si>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</si>
  <si>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</si>
  <si>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</si>
  <si>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</si>
  <si>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</si>
  <si>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</si>
  <si>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</si>
  <si>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</si>
  <si>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</si>
  <si>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</si>
  <si>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</si>
  <si>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</si>
  <si>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</si>
  <si>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</si>
  <si>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</si>
  <si>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</si>
  <si>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</si>
  <si>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</si>
  <si>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</si>
  <si>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</si>
  <si>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</si>
  <si>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</si>
  <si>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</si>
  <si>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</si>
  <si>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</si>
  <si>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</si>
  <si>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</si>
  <si>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</si>
  <si>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</si>
  <si>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</si>
  <si>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</si>
  <si>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</si>
  <si>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</si>
  <si>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</si>
  <si>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</si>
  <si>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</si>
  <si>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</si>
  <si>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</si>
  <si>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</si>
  <si>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</si>
  <si>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</si>
  <si>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</si>
  <si>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</si>
  <si>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</si>
  <si>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</si>
  <si>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</si>
  <si>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</si>
  <si>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</si>
  <si>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</si>
  <si>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</si>
  <si>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</si>
  <si>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</si>
  <si>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</si>
  <si>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</si>
  <si>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</si>
  <si>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</si>
  <si>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</si>
  <si>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</si>
  <si>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</si>
  <si>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</si>
  <si>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</si>
  <si>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</si>
  <si>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</si>
  <si>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</si>
  <si>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</si>
  <si>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</si>
  <si>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</si>
  <si>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</si>
  <si>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</si>
  <si>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</si>
  <si>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</si>
  <si>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</si>
  <si>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</si>
  <si>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</si>
  <si>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</si>
  <si>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</si>
  <si>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</si>
  <si>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</si>
  <si>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</si>
  <si>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</si>
  <si>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</si>
  <si>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</si>
  <si>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</si>
  <si>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</si>
  <si>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</si>
  <si>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</si>
  <si>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</si>
  <si>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</si>
  <si>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</si>
  <si>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</si>
  <si>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</si>
  <si>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</si>
  <si>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</si>
  <si>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</si>
  <si>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</si>
  <si>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</si>
  <si>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</si>
  <si>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</si>
  <si>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</si>
  <si>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</si>
  <si>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</si>
  <si>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</si>
  <si>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</si>
  <si>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</si>
  <si>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</si>
  <si>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</si>
  <si>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</si>
  <si>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</si>
  <si>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</si>
  <si>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</si>
  <si>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</si>
  <si>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</si>
  <si>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</si>
  <si>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</si>
  <si>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</si>
  <si>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</si>
  <si>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</si>
  <si>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</si>
  <si>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</si>
  <si>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</si>
  <si>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</si>
  <si>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</si>
  <si>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</si>
  <si>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</si>
  <si>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</si>
  <si>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</si>
  <si>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</si>
  <si>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</si>
  <si>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</si>
  <si>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</si>
  <si>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</si>
  <si>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</si>
  <si>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</si>
  <si>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</si>
  <si>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</si>
  <si>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</si>
  <si>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</si>
  <si>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</si>
  <si>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</si>
  <si>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</si>
  <si>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</si>
  <si>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</si>
  <si>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</si>
  <si>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</si>
  <si>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</si>
  <si>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</si>
  <si>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</si>
  <si>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</si>
  <si>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</si>
  <si>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</si>
  <si>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</si>
  <si>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</si>
  <si>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</si>
  <si>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</si>
  <si>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</si>
  <si>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</si>
  <si>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</si>
  <si>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</si>
  <si>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</si>
  <si>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</si>
  <si>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</si>
  <si>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</si>
  <si>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</si>
  <si>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</si>
  <si>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</si>
  <si>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</si>
  <si>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</si>
  <si>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</si>
  <si>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</si>
  <si>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</si>
  <si>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</si>
  <si>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</si>
  <si>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</si>
  <si>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</si>
  <si>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</si>
  <si>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</si>
  <si>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</si>
  <si>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</si>
  <si>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</si>
  <si>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</si>
  <si>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</si>
  <si>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</si>
  <si>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</si>
  <si>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</si>
  <si>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</si>
  <si>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</si>
  <si>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</si>
  <si>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</si>
  <si>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</si>
  <si>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</si>
  <si>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</si>
  <si>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</si>
  <si>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</si>
  <si>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</si>
  <si>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</si>
  <si>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</si>
  <si>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</si>
  <si>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</si>
  <si>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</si>
  <si>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</si>
  <si>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</si>
  <si>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</si>
  <si>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</si>
  <si>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</si>
  <si>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</si>
  <si>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</si>
  <si>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</si>
  <si>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</si>
  <si>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</si>
  <si>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</si>
  <si>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</si>
  <si>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</si>
  <si>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</si>
  <si>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</si>
  <si>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</si>
  <si>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</si>
  <si>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</si>
  <si>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</si>
  <si>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</si>
  <si>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</si>
  <si>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</si>
  <si>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</si>
  <si>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</si>
  <si>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</si>
  <si>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</si>
  <si>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</si>
  <si>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</si>
  <si>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</si>
  <si>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</si>
  <si>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</si>
  <si>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</si>
  <si>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</si>
  <si>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</si>
  <si>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</si>
  <si>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</si>
  <si>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</si>
  <si>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</si>
  <si>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</si>
  <si>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</si>
  <si>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</si>
  <si>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</si>
  <si>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</si>
  <si>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</si>
  <si>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</si>
  <si>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</si>
  <si>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</si>
  <si>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</si>
  <si>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</si>
  <si>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</si>
  <si>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</si>
  <si>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</si>
  <si>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</si>
  <si>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</si>
  <si>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</si>
  <si>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</si>
  <si>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</si>
  <si>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</si>
  <si>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</si>
  <si>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</si>
  <si>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</si>
  <si>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</si>
  <si>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</si>
  <si>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</si>
  <si>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</si>
  <si>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</si>
  <si>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</si>
  <si>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</si>
  <si>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</si>
  <si>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</si>
  <si>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</si>
  <si>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</si>
  <si>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</si>
  <si>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</si>
  <si>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</si>
  <si>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</si>
  <si>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</si>
  <si>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</si>
  <si>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</si>
  <si>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</si>
  <si>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</si>
  <si>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</si>
  <si>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</si>
  <si>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</si>
  <si>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</si>
  <si>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</si>
  <si>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</si>
  <si>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</si>
  <si>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</si>
  <si>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</si>
  <si>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</si>
  <si>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</si>
  <si>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</si>
  <si>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</si>
  <si>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</si>
  <si>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</si>
  <si>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</si>
  <si>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</si>
  <si>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</si>
  <si>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</si>
  <si>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</si>
  <si>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</si>
  <si>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</si>
  <si>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</si>
  <si>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</si>
  <si>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</si>
  <si>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</si>
  <si>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</si>
  <si>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</si>
  <si>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</si>
  <si>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</si>
  <si>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</si>
  <si>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</si>
  <si>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</si>
  <si>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</si>
  <si>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</si>
  <si>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</si>
  <si>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</si>
  <si>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</si>
  <si>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</si>
  <si>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</si>
  <si>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</si>
  <si>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</si>
  <si>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</si>
  <si>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</si>
  <si>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</si>
  <si>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</si>
  <si>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</si>
  <si>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</si>
  <si>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</si>
  <si>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</si>
  <si>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</si>
  <si>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</si>
  <si>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</si>
  <si>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</si>
  <si>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</si>
  <si>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</si>
  <si>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</si>
  <si>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</si>
  <si>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</si>
  <si>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</si>
  <si>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</si>
  <si>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</si>
  <si>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</si>
  <si>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</si>
  <si>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</si>
  <si>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</si>
  <si>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</si>
  <si>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</si>
  <si>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</si>
  <si>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</si>
  <si>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</si>
  <si>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</si>
  <si>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</si>
  <si>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</si>
  <si>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</si>
  <si>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</si>
  <si>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</si>
  <si>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</si>
  <si>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</si>
  <si>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</si>
  <si>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</si>
  <si>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</si>
  <si>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</si>
  <si>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</si>
  <si>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</si>
  <si>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</si>
  <si>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</si>
  <si>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</si>
  <si>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</si>
  <si>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</si>
  <si>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</si>
  <si>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</si>
  <si>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</si>
  <si>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</si>
  <si>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</si>
  <si>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</si>
  <si>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</si>
  <si>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</si>
  <si>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</si>
  <si>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</si>
  <si>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</si>
  <si>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</si>
  <si>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</si>
  <si>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</si>
  <si>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</si>
  <si>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</si>
  <si>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</si>
  <si>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</si>
  <si>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</si>
  <si>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</si>
  <si>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</si>
  <si>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</si>
  <si>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</si>
  <si>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</si>
  <si>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</si>
  <si>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</si>
  <si>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</si>
  <si>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</si>
  <si>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</si>
  <si>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</si>
  <si>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</si>
  <si>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</si>
  <si>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</si>
  <si>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</si>
  <si>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</si>
  <si>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</si>
  <si>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</si>
  <si>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</si>
  <si>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</si>
  <si>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</si>
  <si>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</si>
  <si>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</si>
  <si>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</si>
  <si>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</si>
  <si>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</si>
  <si>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</si>
  <si>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</si>
  <si>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</si>
  <si>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</si>
  <si>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</si>
  <si>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</si>
  <si>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</si>
  <si>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</si>
  <si>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</si>
  <si>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</si>
  <si>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</si>
  <si>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</si>
  <si>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</si>
  <si>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</si>
  <si>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</si>
  <si>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</si>
  <si>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</si>
  <si>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</si>
  <si>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</si>
  <si>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</si>
  <si>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</si>
  <si>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</si>
  <si>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</si>
  <si>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</si>
  <si>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</si>
  <si>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</si>
  <si>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</si>
  <si>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</si>
  <si>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</si>
  <si>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</si>
  <si>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</si>
  <si>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</si>
  <si>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</si>
  <si>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</si>
  <si>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</si>
  <si>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</si>
  <si>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</si>
  <si>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</si>
  <si>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</si>
  <si>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</si>
  <si>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</si>
  <si>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</si>
  <si>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</si>
  <si>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</si>
  <si>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</si>
  <si>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</si>
  <si>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</si>
  <si>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</si>
  <si>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</si>
  <si>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</si>
  <si>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</si>
  <si>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</si>
  <si>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</si>
  <si>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</si>
  <si>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</si>
  <si>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</si>
  <si>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</si>
  <si>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</si>
  <si>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</si>
  <si>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</si>
  <si>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</si>
  <si>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</si>
  <si>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</si>
  <si>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</si>
  <si>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</si>
  <si>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</si>
  <si>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</si>
  <si>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</si>
  <si>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</si>
  <si>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</si>
  <si>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</si>
  <si>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</si>
  <si>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</si>
  <si>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</si>
  <si>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</si>
  <si>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</si>
  <si>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</si>
  <si>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</si>
  <si>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</si>
  <si>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</si>
  <si>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</si>
  <si>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</si>
  <si>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</si>
  <si>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</si>
  <si>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</si>
  <si>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</si>
  <si>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</si>
  <si>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</si>
  <si>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</si>
  <si>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</si>
  <si>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</si>
  <si>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</si>
  <si>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</si>
  <si>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</si>
  <si>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</si>
  <si>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</si>
  <si>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</si>
  <si>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</si>
  <si>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</si>
  <si>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</si>
  <si>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</si>
  <si>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</si>
  <si>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</si>
  <si>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</si>
  <si>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</si>
  <si>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</si>
  <si>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</si>
  <si>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</si>
  <si>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</si>
  <si>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</si>
  <si>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</si>
  <si>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</si>
  <si>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</si>
  <si>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</si>
  <si>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</si>
  <si>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</si>
  <si>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</si>
  <si>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</si>
  <si>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</si>
  <si>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</si>
  <si>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</si>
  <si>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</si>
  <si>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</si>
  <si>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</si>
  <si>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</si>
  <si>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</si>
  <si>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</si>
  <si>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</si>
  <si>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</si>
  <si>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</si>
  <si>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</si>
  <si>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</si>
  <si>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</si>
  <si>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</si>
  <si>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</si>
  <si>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</si>
  <si>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</si>
  <si>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</si>
  <si>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</si>
  <si>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</si>
  <si>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</si>
  <si>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</si>
  <si>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</si>
  <si>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</si>
  <si>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</si>
  <si>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</si>
  <si>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</si>
  <si>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</si>
  <si>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</si>
  <si>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</si>
  <si>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</si>
  <si>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</si>
  <si>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</si>
  <si>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</si>
  <si>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</si>
  <si>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</si>
  <si>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</si>
  <si>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</si>
  <si>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</si>
  <si>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</si>
  <si>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</si>
  <si>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</si>
  <si>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</si>
  <si>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</si>
  <si>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</si>
  <si>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</si>
  <si>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</si>
  <si>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</si>
  <si>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</si>
  <si>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</si>
  <si>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</si>
  <si>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</si>
  <si>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</si>
  <si>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</si>
  <si>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</si>
  <si>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</si>
  <si>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</si>
  <si>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</si>
  <si>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</si>
  <si>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</si>
  <si>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</si>
  <si>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</si>
  <si>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</si>
  <si>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</si>
  <si>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</si>
  <si>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</si>
  <si>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</si>
  <si>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</si>
  <si>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</si>
  <si>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</si>
  <si>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</si>
  <si>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</si>
  <si>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</si>
  <si>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</si>
  <si>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</si>
  <si>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</si>
  <si>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</si>
  <si>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</si>
  <si>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</si>
  <si>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</si>
  <si>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</si>
  <si>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</si>
  <si>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</si>
  <si>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</si>
  <si>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</si>
  <si>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</si>
  <si>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</si>
  <si>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</si>
  <si>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</si>
  <si>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</si>
  <si>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</si>
  <si>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</si>
  <si>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</si>
  <si>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</si>
  <si>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</si>
  <si>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</si>
  <si>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</si>
  <si>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</si>
  <si>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</si>
  <si>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</si>
  <si>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</si>
  <si>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</si>
  <si>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</si>
  <si>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</si>
  <si>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</si>
  <si>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</si>
  <si>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</si>
  <si>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</si>
  <si>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</si>
  <si>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</si>
  <si>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</si>
  <si>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</si>
  <si>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</si>
  <si>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</si>
  <si>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</si>
  <si>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</si>
  <si>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</si>
  <si>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</si>
  <si>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</si>
  <si>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</si>
  <si>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</si>
  <si>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</si>
  <si>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</si>
  <si>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</si>
  <si>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</si>
  <si>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</si>
  <si>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</si>
  <si>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</si>
  <si>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</si>
  <si>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</si>
  <si>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</si>
  <si>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</si>
  <si>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</si>
  <si>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</si>
  <si>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</si>
  <si>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</si>
  <si>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</si>
  <si>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</si>
  <si>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</si>
  <si>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</si>
  <si>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</si>
  <si>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</si>
  <si>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</si>
  <si>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</si>
  <si>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</si>
  <si>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</si>
  <si>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</si>
  <si>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</si>
  <si>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</si>
  <si>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</si>
  <si>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</si>
  <si>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</si>
  <si>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</si>
  <si>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</si>
  <si>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</si>
  <si>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</si>
  <si>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</si>
  <si>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</si>
  <si>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</si>
  <si>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</si>
  <si>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</si>
  <si>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</si>
  <si>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</si>
  <si>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</si>
  <si>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</si>
  <si>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</si>
  <si>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</si>
  <si>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</si>
  <si>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</si>
  <si>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</si>
  <si>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</si>
  <si>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</si>
  <si>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</si>
  <si>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</si>
  <si>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</si>
  <si>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</si>
  <si>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</si>
  <si>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</si>
  <si>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</si>
  <si>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</si>
  <si>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</si>
  <si>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</si>
  <si>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</si>
  <si>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</si>
  <si>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</si>
  <si>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</si>
  <si>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</si>
  <si>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</si>
  <si>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</si>
  <si>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</si>
  <si>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</si>
  <si>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</si>
  <si>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</si>
  <si>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</si>
  <si>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</si>
  <si>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</si>
  <si>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</si>
  <si>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</si>
  <si>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</si>
  <si>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</si>
  <si>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</si>
  <si>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</si>
  <si>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</si>
  <si>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</si>
  <si>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</si>
  <si>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</si>
  <si>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</si>
  <si>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</si>
  <si>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</si>
  <si>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</si>
  <si>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</si>
  <si>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</si>
  <si>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</si>
  <si>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</si>
  <si>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</si>
  <si>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</si>
  <si>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</si>
  <si>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</si>
  <si>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</si>
  <si>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</si>
  <si>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</si>
  <si>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</si>
  <si>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</si>
  <si>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</si>
  <si>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</si>
  <si>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</si>
  <si>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</si>
  <si>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</si>
  <si>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</si>
  <si>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</si>
  <si>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</si>
  <si>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</si>
  <si>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</si>
  <si>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</si>
  <si>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</si>
  <si>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</si>
  <si>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</si>
  <si>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</si>
  <si>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</si>
  <si>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</si>
  <si>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</si>
  <si>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</si>
  <si>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</si>
  <si>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</si>
  <si>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</si>
  <si>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</si>
  <si>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</si>
  <si>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</si>
  <si>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</si>
  <si>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</si>
  <si>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</si>
  <si>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</si>
  <si>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</si>
  <si>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</si>
  <si>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</si>
  <si>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</si>
  <si>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</si>
  <si>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</si>
  <si>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</si>
  <si>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</si>
  <si>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</si>
  <si>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</si>
  <si>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</si>
  <si>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</si>
  <si>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</si>
  <si>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</si>
  <si>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</si>
  <si>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</si>
  <si>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</si>
  <si>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</si>
  <si>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</si>
  <si>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</si>
  <si>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</si>
  <si>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</si>
  <si>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</si>
  <si>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</si>
  <si>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</si>
  <si>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</si>
  <si>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</si>
  <si>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</si>
  <si>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</si>
  <si>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</si>
  <si>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</si>
  <si>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</si>
  <si>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</si>
  <si>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</si>
  <si>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</si>
  <si>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</si>
  <si>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</si>
  <si>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</si>
  <si>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</si>
  <si>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</si>
  <si>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</si>
  <si>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</si>
  <si>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</si>
  <si>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</si>
  <si>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</si>
  <si>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</si>
  <si>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</si>
  <si>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</si>
  <si>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</si>
  <si>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</si>
  <si>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</si>
  <si>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</si>
  <si>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</si>
  <si>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</si>
  <si>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</si>
  <si>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</si>
  <si>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</si>
  <si>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</si>
  <si>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</si>
  <si>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</si>
  <si>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</si>
  <si>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</si>
  <si>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</si>
  <si>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</si>
  <si>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</si>
  <si>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</si>
  <si>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</si>
  <si>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</si>
  <si>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</si>
  <si>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</si>
  <si>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</si>
  <si>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</si>
  <si>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</si>
  <si>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</si>
  <si>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</si>
  <si>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</si>
  <si>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</si>
  <si>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</si>
  <si>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</si>
  <si>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</si>
  <si>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</si>
  <si>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</si>
  <si>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</si>
  <si>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</si>
  <si>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</si>
  <si>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</si>
  <si>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</si>
  <si>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</si>
  <si>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</si>
  <si>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</si>
  <si>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</si>
  <si>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</si>
  <si>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</si>
  <si>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</si>
  <si>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</si>
  <si>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</si>
  <si>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</si>
  <si>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</si>
  <si>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</si>
  <si>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</si>
  <si>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</si>
  <si>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</si>
  <si>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</si>
  <si>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</si>
  <si>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</si>
  <si>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</si>
  <si>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</si>
  <si>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</si>
  <si>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</si>
  <si>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</si>
  <si>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</si>
  <si>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</si>
  <si>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</si>
  <si>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</si>
  <si>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</si>
  <si>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</si>
  <si>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</si>
  <si>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</si>
  <si>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</si>
  <si>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</si>
  <si>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</si>
  <si>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</si>
  <si>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</si>
  <si>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</si>
  <si>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</si>
  <si>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</si>
  <si>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</si>
  <si>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</si>
  <si>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</si>
  <si>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</si>
  <si>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</si>
  <si>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</si>
  <si>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</si>
  <si>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</si>
  <si>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</si>
  <si>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</si>
  <si>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</si>
  <si>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</si>
  <si>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</si>
  <si>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</si>
  <si>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</si>
  <si>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</si>
  <si>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</si>
  <si>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</si>
  <si>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</si>
  <si>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</si>
  <si>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</si>
  <si>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</si>
  <si>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</si>
  <si>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</si>
  <si>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</si>
  <si>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</si>
  <si>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</si>
  <si>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</si>
  <si>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</si>
  <si>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</si>
  <si>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</si>
  <si>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</si>
  <si>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</si>
  <si>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</si>
  <si>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</si>
  <si>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</si>
  <si>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</si>
  <si>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</si>
  <si>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</si>
  <si>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</si>
  <si>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</si>
  <si>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</si>
  <si>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</si>
  <si>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</si>
  <si>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</si>
  <si>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</si>
  <si>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</si>
  <si>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</si>
  <si>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</si>
  <si>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</si>
  <si>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</si>
  <si>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</si>
  <si>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</si>
  <si>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</si>
  <si>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</si>
  <si>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</si>
  <si>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</si>
  <si>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</si>
  <si>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</si>
  <si>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</si>
  <si>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</si>
  <si>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</si>
  <si>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</si>
  <si>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</si>
  <si>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</si>
  <si>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</si>
  <si>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</si>
  <si>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</si>
  <si>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</si>
  <si>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</si>
  <si>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</si>
  <si>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</si>
  <si>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</si>
  <si>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</si>
  <si>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</si>
  <si>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</si>
  <si>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</si>
  <si>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</si>
  <si>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</si>
  <si>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</si>
  <si>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</si>
  <si>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</si>
  <si>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</si>
  <si>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</si>
  <si>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</si>
  <si>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</si>
  <si>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</si>
  <si>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</si>
  <si>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</si>
  <si>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</si>
  <si>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</si>
  <si>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</si>
  <si>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</si>
  <si>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</si>
  <si>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</si>
  <si>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</si>
  <si>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</si>
  <si>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</si>
  <si>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</si>
  <si>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</si>
  <si>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</si>
  <si>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</si>
  <si>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</si>
  <si>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</si>
  <si>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</si>
  <si>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</si>
  <si>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</si>
  <si>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</si>
  <si>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</si>
  <si>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</si>
  <si>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</si>
  <si>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</si>
  <si>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</si>
  <si>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</si>
  <si>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</si>
  <si>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</si>
  <si>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</si>
  <si>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</si>
  <si>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</si>
  <si>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</si>
  <si>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</si>
  <si>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</si>
  <si>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</si>
  <si>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</si>
  <si>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</si>
  <si>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</si>
  <si>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</si>
  <si>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</si>
  <si>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</si>
  <si>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</si>
  <si>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</si>
  <si>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</si>
  <si>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</si>
  <si>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</si>
  <si>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</si>
  <si>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</si>
  <si>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</si>
  <si>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</si>
  <si>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</si>
  <si>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</si>
  <si>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</si>
  <si>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</si>
  <si>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</si>
  <si>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</si>
  <si>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</si>
  <si>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</si>
  <si>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</si>
  <si>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</si>
  <si>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</si>
  <si>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</si>
  <si>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</si>
  <si>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</si>
  <si>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</si>
  <si>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</si>
  <si>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</si>
  <si>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</si>
  <si>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</si>
  <si>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</si>
  <si>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</si>
  <si>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</si>
  <si>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</si>
  <si>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</si>
  <si>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</si>
  <si>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</si>
  <si>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</si>
  <si>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</si>
  <si>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</si>
  <si>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</si>
  <si>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</si>
  <si>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</si>
  <si>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</si>
  <si>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</si>
  <si>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</si>
  <si>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</si>
  <si>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</si>
  <si>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</si>
  <si>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</si>
  <si>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</si>
  <si>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</si>
  <si>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</si>
  <si>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</si>
  <si>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</si>
  <si>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</si>
  <si>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</si>
  <si>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</si>
  <si>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</si>
  <si>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</si>
  <si>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</si>
  <si>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</si>
  <si>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</si>
  <si>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</si>
  <si>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</si>
  <si>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</si>
  <si>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</si>
  <si>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</si>
  <si>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</si>
  <si>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</si>
  <si>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</si>
  <si>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</si>
  <si>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</si>
  <si>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</si>
  <si>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</si>
  <si>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</si>
  <si>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</si>
  <si>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</si>
  <si>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</si>
  <si>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</si>
  <si>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</si>
  <si>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</si>
  <si>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</si>
  <si>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</si>
  <si>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</si>
  <si>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</si>
  <si>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</si>
  <si>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</si>
  <si>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</si>
  <si>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</si>
  <si>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</si>
  <si>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</si>
  <si>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</si>
  <si>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</si>
  <si>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</si>
  <si>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</si>
  <si>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</si>
  <si>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</si>
  <si>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</si>
  <si>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</si>
  <si>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</si>
  <si>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</si>
  <si>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</si>
  <si>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</si>
  <si>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</si>
  <si>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</si>
  <si>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</si>
  <si>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</si>
  <si>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</si>
  <si>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</si>
  <si>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</si>
  <si>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</si>
  <si>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</si>
  <si>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</si>
  <si>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</si>
  <si>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</si>
  <si>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</si>
  <si>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</si>
  <si>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</si>
  <si>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</si>
  <si>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</si>
  <si>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</si>
  <si>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</si>
  <si>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</si>
  <si>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</si>
  <si>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</si>
  <si>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</si>
  <si>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</si>
  <si>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</si>
  <si>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</si>
  <si>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</si>
  <si>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</si>
  <si>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</si>
  <si>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</si>
  <si>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</si>
  <si>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</si>
  <si>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</si>
  <si>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</si>
  <si>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</si>
  <si>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</si>
  <si>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</si>
  <si>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</si>
  <si>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</si>
  <si>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</si>
  <si>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</si>
  <si>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</si>
  <si>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</si>
  <si>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</si>
  <si>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</si>
  <si>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</si>
  <si>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</si>
  <si>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</si>
  <si>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</si>
  <si>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</si>
  <si>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</si>
  <si>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</si>
  <si>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</si>
  <si>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</si>
  <si>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</si>
  <si>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</si>
  <si>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</si>
  <si>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</si>
  <si>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</si>
  <si>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</si>
  <si>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</si>
  <si>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</si>
  <si>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</si>
  <si>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</si>
  <si>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</si>
  <si>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</si>
  <si>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</si>
  <si>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</si>
  <si>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</si>
  <si>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</si>
  <si>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</si>
  <si>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</si>
  <si>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</si>
  <si>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</si>
  <si>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</si>
  <si>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</si>
  <si>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</si>
  <si>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</si>
  <si>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</si>
  <si>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</si>
  <si>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</si>
  <si>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</si>
  <si>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</si>
  <si>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</si>
  <si>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</si>
  <si>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</si>
  <si>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</si>
  <si>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</si>
  <si>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</si>
  <si>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</si>
  <si>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</si>
  <si>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</si>
  <si>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</si>
  <si>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</si>
  <si>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</si>
  <si>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</si>
  <si>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</si>
  <si>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</si>
  <si>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</si>
  <si>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</si>
  <si>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</si>
  <si>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</si>
  <si>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</si>
  <si>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</si>
  <si>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</si>
  <si>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</si>
  <si>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</si>
  <si>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</si>
  <si>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</si>
  <si>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</si>
  <si>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</si>
  <si>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</si>
  <si>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</si>
  <si>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</si>
  <si>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</si>
  <si>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</si>
  <si>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</si>
  <si>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</si>
  <si>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</si>
  <si>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</si>
  <si>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</si>
  <si>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</si>
  <si>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</si>
  <si>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</si>
  <si>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</si>
  <si>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</si>
  <si>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</si>
  <si>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</si>
  <si>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</si>
  <si>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</si>
  <si>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</si>
  <si>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</si>
  <si>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</si>
  <si>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</si>
  <si>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</si>
  <si>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</si>
  <si>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</si>
  <si>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</si>
  <si>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</si>
  <si>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</si>
  <si>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</si>
  <si>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</si>
  <si>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</si>
  <si>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</si>
  <si>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</si>
  <si>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</si>
  <si>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</si>
  <si>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</si>
  <si>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</si>
  <si>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</si>
  <si>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</si>
  <si>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</si>
  <si>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</si>
  <si>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</si>
  <si>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</si>
  <si>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</si>
  <si>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</si>
  <si>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</si>
  <si>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</si>
  <si>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</si>
  <si>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</si>
  <si>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</si>
  <si>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</si>
  <si>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</si>
  <si>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</si>
  <si>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</si>
  <si>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</si>
  <si>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</si>
  <si>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</si>
  <si>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</si>
  <si>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</si>
  <si>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</si>
  <si>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</si>
  <si>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</si>
  <si>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</si>
  <si>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</si>
  <si>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</si>
  <si>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</si>
  <si>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</si>
  <si>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</si>
  <si>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</si>
  <si>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</si>
  <si>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</si>
  <si>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</si>
  <si>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</si>
  <si>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</si>
  <si>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</si>
  <si>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</si>
  <si>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</si>
  <si>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</si>
  <si>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</si>
  <si>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</si>
  <si>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</si>
  <si>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</si>
  <si>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</si>
  <si>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</si>
  <si>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</si>
  <si>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</si>
  <si>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</si>
  <si>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</si>
  <si>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</si>
  <si>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</si>
  <si>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</si>
  <si>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</si>
  <si>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</si>
  <si>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</si>
  <si>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</si>
  <si>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</si>
  <si>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</si>
  <si>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</si>
  <si>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</si>
  <si>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</si>
  <si>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</si>
  <si>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</si>
  <si>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</si>
  <si>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</si>
  <si>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</si>
  <si>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</si>
  <si>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</si>
  <si>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</si>
  <si>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</si>
  <si>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</si>
  <si>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</si>
  <si>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</si>
  <si>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</si>
  <si>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</si>
  <si>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</si>
  <si>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</si>
  <si>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</si>
  <si>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</si>
  <si>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</si>
  <si>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</si>
  <si>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</si>
  <si>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</si>
  <si>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</si>
  <si>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</si>
  <si>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</si>
  <si>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</si>
  <si>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</si>
  <si>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</si>
  <si>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</si>
  <si>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</si>
  <si>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</si>
  <si>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</si>
  <si>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</si>
  <si>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</si>
  <si>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</si>
  <si>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</si>
  <si>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</si>
  <si>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</si>
  <si>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</si>
  <si>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</si>
  <si>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</si>
  <si>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</si>
  <si>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</si>
  <si>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</si>
  <si>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</si>
  <si>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</si>
  <si>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</si>
  <si>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</si>
  <si>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</si>
  <si>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</si>
  <si>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</si>
  <si>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</si>
  <si>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</si>
  <si>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</si>
  <si>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</si>
  <si>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</si>
  <si>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</si>
  <si>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</si>
  <si>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</si>
  <si>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</si>
  <si>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</si>
  <si>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</si>
  <si>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</si>
  <si>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</si>
  <si>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</si>
  <si>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</si>
  <si>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</si>
  <si>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</si>
  <si>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</si>
  <si>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</si>
  <si>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</si>
  <si>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</si>
  <si>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</si>
  <si>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</si>
  <si>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</si>
  <si>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</si>
  <si>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</si>
  <si>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</si>
  <si>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</si>
  <si>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</si>
  <si>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</si>
  <si>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</si>
  <si>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</si>
  <si>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</si>
  <si>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</si>
  <si>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</si>
  <si>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</si>
  <si>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</si>
  <si>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</si>
  <si>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</si>
  <si>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</si>
  <si>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</si>
  <si>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</si>
  <si>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</si>
  <si>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</si>
  <si>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</si>
  <si>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</si>
  <si>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</si>
  <si>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</si>
  <si>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</si>
  <si>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</si>
  <si>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</si>
  <si>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</si>
  <si>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</si>
  <si>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</si>
  <si>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</si>
  <si>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</si>
  <si>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</si>
  <si>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</si>
  <si>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</si>
  <si>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</si>
  <si>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</si>
  <si>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</si>
  <si>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</si>
  <si>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</si>
  <si>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</si>
  <si>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</si>
  <si>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</si>
  <si>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</si>
  <si>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</si>
  <si>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</si>
  <si>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</si>
  <si>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</si>
  <si>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</si>
  <si>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</si>
  <si>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</si>
  <si>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</si>
  <si>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</si>
  <si>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</si>
  <si>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</si>
  <si>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</si>
  <si>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</si>
  <si>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</si>
  <si>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</si>
  <si>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</si>
  <si>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</si>
  <si>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</si>
  <si>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</si>
  <si>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</si>
  <si>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</si>
  <si>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</si>
  <si>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</si>
  <si>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</si>
  <si>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</si>
  <si>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</si>
  <si>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</si>
  <si>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</si>
  <si>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</si>
  <si>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</si>
  <si>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</si>
  <si>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</si>
  <si>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</si>
  <si>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</si>
  <si>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</si>
  <si>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</si>
  <si>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</si>
  <si>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</si>
  <si>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</si>
  <si>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</si>
  <si>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</si>
  <si>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</si>
  <si>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</si>
  <si>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</si>
  <si>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</si>
  <si>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</si>
  <si>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</si>
  <si>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</si>
  <si>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</si>
  <si>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</si>
  <si>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</si>
  <si>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</si>
  <si>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</si>
  <si>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</si>
  <si>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</si>
  <si>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</si>
  <si>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</si>
  <si>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</si>
  <si>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</si>
  <si>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</si>
  <si>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</si>
  <si>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</si>
  <si>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</si>
  <si>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</si>
  <si>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</si>
  <si>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</si>
  <si>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</si>
  <si>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</si>
  <si>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</si>
  <si>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</si>
  <si>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</si>
  <si>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</si>
  <si>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</si>
  <si>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</si>
  <si>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</si>
  <si>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</si>
  <si>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</si>
  <si>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</si>
  <si>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</si>
  <si>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</si>
  <si>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</si>
  <si>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</si>
  <si>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</si>
  <si>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</si>
  <si>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</si>
  <si>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</si>
  <si>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</si>
  <si>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</si>
  <si>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</si>
  <si>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</si>
  <si>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</si>
  <si>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</si>
  <si>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</si>
  <si>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</si>
  <si>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</si>
  <si>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</si>
  <si>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</si>
  <si>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</si>
  <si>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</si>
  <si>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</si>
  <si>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</si>
  <si>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</si>
  <si>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</si>
  <si>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</si>
  <si>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</si>
  <si>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</si>
  <si>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</si>
  <si>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</si>
  <si>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</si>
  <si>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</si>
  <si>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</si>
  <si>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</si>
  <si>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</si>
  <si>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</si>
  <si>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</si>
  <si>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</si>
  <si>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</si>
  <si>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</si>
  <si>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</si>
  <si>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</si>
  <si>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</si>
  <si>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</si>
  <si>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</si>
  <si>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</si>
  <si>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</si>
  <si>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</si>
  <si>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</si>
  <si>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</si>
  <si>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</si>
  <si>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</si>
  <si>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</si>
  <si>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</si>
  <si>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</si>
  <si>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</si>
  <si>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</si>
  <si>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</si>
  <si>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</si>
  <si>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</si>
  <si>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</si>
  <si>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</si>
  <si>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</si>
  <si>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</si>
  <si>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</si>
  <si>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</si>
  <si>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</si>
  <si>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</si>
  <si>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</si>
  <si>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</si>
  <si>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</si>
  <si>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</si>
  <si>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</si>
  <si>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</si>
  <si>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</si>
  <si>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</si>
  <si>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</si>
  <si>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</si>
  <si>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</si>
  <si>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</si>
  <si>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</si>
  <si>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</si>
  <si>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</si>
  <si>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</si>
  <si>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</si>
  <si>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</si>
  <si>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</si>
  <si>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</si>
  <si>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</si>
  <si>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</si>
  <si>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</si>
  <si>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</si>
  <si>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</si>
  <si>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</si>
  <si>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</si>
  <si>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</si>
  <si>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</si>
  <si>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</si>
  <si>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</si>
  <si>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</si>
  <si>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</si>
  <si>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</si>
  <si>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</si>
  <si>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</si>
  <si>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</si>
  <si>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</si>
  <si>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</si>
  <si>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</si>
  <si>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</si>
  <si>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</si>
  <si>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</si>
  <si>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</si>
  <si>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</si>
  <si>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</si>
  <si>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</si>
  <si>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</si>
  <si>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</si>
  <si>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</si>
  <si>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</si>
  <si>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</si>
  <si>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</si>
  <si>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</si>
  <si>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</si>
  <si>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</si>
  <si>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</si>
  <si>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</si>
  <si>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</si>
  <si>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</si>
  <si>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</si>
  <si>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</si>
  <si>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</si>
  <si>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</si>
  <si>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</si>
  <si>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</si>
  <si>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</si>
  <si>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</si>
  <si>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</si>
  <si>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</si>
  <si>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</si>
  <si>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</si>
  <si>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</si>
  <si>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</si>
  <si>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</si>
  <si>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</si>
  <si>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</si>
  <si>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</si>
  <si>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</si>
  <si>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</si>
  <si>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</si>
  <si>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</si>
  <si>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</si>
  <si>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</si>
  <si>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</si>
  <si>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</si>
  <si>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</si>
  <si>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</si>
  <si>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</si>
  <si>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</si>
  <si>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</si>
  <si>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</si>
  <si>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</si>
  <si>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</si>
  <si>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</si>
  <si>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</si>
  <si>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</si>
  <si>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</si>
  <si>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</si>
  <si>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</si>
  <si>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</si>
  <si>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</si>
  <si>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</si>
  <si>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</si>
  <si>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</si>
  <si>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</si>
  <si>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</si>
  <si>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</si>
  <si>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</si>
  <si>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</si>
  <si>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</si>
  <si>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</si>
  <si>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</si>
  <si>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</si>
  <si>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</si>
  <si>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</si>
  <si>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</si>
  <si>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</si>
  <si>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</si>
  <si>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</si>
  <si>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</si>
  <si>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</si>
  <si>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</si>
  <si>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</si>
  <si>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</si>
  <si>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</si>
  <si>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</si>
  <si>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</si>
  <si>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</si>
  <si>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</si>
  <si>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</si>
  <si>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</si>
  <si>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</si>
  <si>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</si>
  <si>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</si>
  <si>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</si>
  <si>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</si>
  <si>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</si>
  <si>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</si>
  <si>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</si>
  <si>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</si>
  <si>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</si>
  <si>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</si>
  <si>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</si>
  <si>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</si>
  <si>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</si>
  <si>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</si>
  <si>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</si>
  <si>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</si>
  <si>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</si>
  <si>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</si>
  <si>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</si>
  <si>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</si>
  <si>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</si>
  <si>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</si>
  <si>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</si>
  <si>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</si>
  <si>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</si>
  <si>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</si>
  <si>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</si>
  <si>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</si>
  <si>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</si>
  <si>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</si>
  <si>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</si>
  <si>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</si>
  <si>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</si>
  <si>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</si>
  <si>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</si>
  <si>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</si>
  <si>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</si>
  <si>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</si>
  <si>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</si>
  <si>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</si>
  <si>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</si>
  <si>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</si>
  <si>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</si>
  <si>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</si>
  <si>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</si>
  <si>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</si>
  <si>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</si>
  <si>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</si>
  <si>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</si>
  <si>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</si>
  <si>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</si>
  <si>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</si>
  <si>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</si>
  <si>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</si>
  <si>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</si>
  <si>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</si>
  <si>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</si>
  <si>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</si>
  <si>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</si>
  <si>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</si>
  <si>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</si>
  <si>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</si>
  <si>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</si>
  <si>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</si>
  <si>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</si>
  <si>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</si>
  <si>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</si>
  <si>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</si>
  <si>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</si>
  <si>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</si>
  <si>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</si>
  <si>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</si>
  <si>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</si>
  <si>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</si>
  <si>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</si>
  <si>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</si>
  <si>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</si>
  <si>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</si>
  <si>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</si>
  <si>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</si>
  <si>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</si>
  <si>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</si>
  <si>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</si>
  <si>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</si>
  <si>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</si>
  <si>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</si>
  <si>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</si>
  <si>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</si>
  <si>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</si>
  <si>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</si>
  <si>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</si>
  <si>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</si>
  <si>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</si>
  <si>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</si>
  <si>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</si>
  <si>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</si>
  <si>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</si>
  <si>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</si>
  <si>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</si>
  <si>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</si>
  <si>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</si>
  <si>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</si>
  <si>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</si>
  <si>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</si>
  <si>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</si>
  <si>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</si>
  <si>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</si>
  <si>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</si>
  <si>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</si>
  <si>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</si>
  <si>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</si>
  <si>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</si>
  <si>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</si>
  <si>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</si>
  <si>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</si>
  <si>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</si>
  <si>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</si>
  <si>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</si>
  <si>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</si>
  <si>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</si>
  <si>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</si>
  <si>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</si>
  <si>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</si>
  <si>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</si>
  <si>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</si>
  <si>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</si>
  <si>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</si>
  <si>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</si>
  <si>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</si>
  <si>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</si>
  <si>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</si>
  <si>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</si>
  <si>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</si>
  <si>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</si>
  <si>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</si>
  <si>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</si>
  <si>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</si>
  <si>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</si>
  <si>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</si>
  <si>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</si>
  <si>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</si>
  <si>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</si>
  <si>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</si>
  <si>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</si>
  <si>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</si>
  <si>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</si>
  <si>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</si>
  <si>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</si>
  <si>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</si>
  <si>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</si>
  <si>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</si>
  <si>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</si>
  <si>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</si>
  <si>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</si>
  <si>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</si>
  <si>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</si>
  <si>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</si>
  <si>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</si>
  <si>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</si>
  <si>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</si>
  <si>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</si>
  <si>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</si>
  <si>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</si>
  <si>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</si>
  <si>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</si>
  <si>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</si>
  <si>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</si>
  <si>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</si>
  <si>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</si>
  <si>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</si>
  <si>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</si>
  <si>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</si>
  <si>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</si>
  <si>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</si>
  <si>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</si>
  <si>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</si>
  <si>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</si>
  <si>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</si>
  <si>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</si>
  <si>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</si>
  <si>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</si>
  <si>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</si>
  <si>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</si>
  <si>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</si>
  <si>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</si>
  <si>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</si>
  <si>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</si>
  <si>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</si>
  <si>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</si>
  <si>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</si>
  <si>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</si>
  <si>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</si>
  <si>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</si>
  <si>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</si>
  <si>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</si>
  <si>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</si>
  <si>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</si>
  <si>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</si>
  <si>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</si>
  <si>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</si>
  <si>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</si>
  <si>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</si>
  <si>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</si>
  <si>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</si>
  <si>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</si>
  <si>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</si>
  <si>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</si>
  <si>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</si>
  <si>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</si>
  <si>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</si>
  <si>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</si>
  <si>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</si>
  <si>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</si>
  <si>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</si>
  <si>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</si>
  <si>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</si>
  <si>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</si>
  <si>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</si>
  <si>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</si>
  <si>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</si>
  <si>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</si>
  <si>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</si>
  <si>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</si>
  <si>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</si>
  <si>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</si>
  <si>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</si>
  <si>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</si>
  <si>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</si>
  <si>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</si>
  <si>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</si>
  <si>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</si>
  <si>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</si>
  <si>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</si>
  <si>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</si>
  <si>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</si>
  <si>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</si>
  <si>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</si>
  <si>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</si>
  <si>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</si>
  <si>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</si>
  <si>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</si>
  <si>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</si>
  <si>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</si>
  <si>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</si>
  <si>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</si>
  <si>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</si>
  <si>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</si>
  <si>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</si>
  <si>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</si>
  <si>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</si>
  <si>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</si>
  <si>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</si>
  <si>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</si>
  <si>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</si>
  <si>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</si>
  <si>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</si>
  <si>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</si>
  <si>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</si>
  <si>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</si>
  <si>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</si>
  <si>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</si>
  <si>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</si>
  <si>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</si>
  <si>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</si>
  <si>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</si>
  <si>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</si>
  <si>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</si>
  <si>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</si>
  <si>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</si>
  <si>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</si>
  <si>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</si>
  <si>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</si>
  <si>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</si>
  <si>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</si>
  <si>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</si>
  <si>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</si>
  <si>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</si>
  <si>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</si>
  <si>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</si>
  <si>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</si>
  <si>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</si>
  <si>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</si>
  <si>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</si>
  <si>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</si>
  <si>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</si>
  <si>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</si>
  <si>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</si>
  <si>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</si>
  <si>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</si>
  <si>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</si>
  <si>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</si>
  <si>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</si>
  <si>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</si>
  <si>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</si>
  <si>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</si>
  <si>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</si>
  <si>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</si>
  <si>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</si>
  <si>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</si>
  <si>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</si>
  <si>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</si>
  <si>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</si>
  <si>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</si>
  <si>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</si>
  <si>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</si>
  <si>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</si>
  <si>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</si>
  <si>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</si>
  <si>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</si>
  <si>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</si>
  <si>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</si>
  <si>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</si>
  <si>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</si>
  <si>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</si>
  <si>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</si>
  <si>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</si>
  <si>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</si>
  <si>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</si>
  <si>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</si>
  <si>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</si>
  <si>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</si>
  <si>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</si>
  <si>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</si>
  <si>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</si>
  <si>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</si>
  <si>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</si>
  <si>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</si>
  <si>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</si>
  <si>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</si>
  <si>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</si>
  <si>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</si>
  <si>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</si>
  <si>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</si>
  <si>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</si>
  <si>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</si>
  <si>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</si>
  <si>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</si>
  <si>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</si>
  <si>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</si>
  <si>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</si>
  <si>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</si>
  <si>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</si>
  <si>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</si>
  <si>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</si>
  <si>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</si>
  <si>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</si>
  <si>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</si>
  <si>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</si>
  <si>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</si>
  <si>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</si>
  <si>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</si>
  <si>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</si>
  <si>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</si>
  <si>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</si>
  <si>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</si>
  <si>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</si>
  <si>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</si>
  <si>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</si>
  <si>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</si>
  <si>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</si>
  <si>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</si>
  <si>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</si>
  <si>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</si>
  <si>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</si>
  <si>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</si>
  <si>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</si>
  <si>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</si>
  <si>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</si>
  <si>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</si>
  <si>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</si>
  <si>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</si>
  <si>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</si>
  <si>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</si>
  <si>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</si>
  <si>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</si>
  <si>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</si>
  <si>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</si>
  <si>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</si>
  <si>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</si>
  <si>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</si>
  <si>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</si>
  <si>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</si>
  <si>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</si>
  <si>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</si>
  <si>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</si>
  <si>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</si>
  <si>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</si>
  <si>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</si>
  <si>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</si>
  <si>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</si>
  <si>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</si>
  <si>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</si>
  <si>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</si>
  <si>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</si>
  <si>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</si>
  <si>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</si>
  <si>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</si>
  <si>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</si>
  <si>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</si>
  <si>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</si>
  <si>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</si>
  <si>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</si>
  <si>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</si>
  <si>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</si>
  <si>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</si>
  <si>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</si>
  <si>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</si>
  <si>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</si>
  <si>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</si>
  <si>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</si>
  <si>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</si>
  <si>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</si>
  <si>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</si>
  <si>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</si>
  <si>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</si>
  <si>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</si>
  <si>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</si>
  <si>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</si>
  <si>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</si>
  <si>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</si>
  <si>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</si>
  <si>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</si>
  <si>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</si>
  <si>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</si>
  <si>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</si>
  <si>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</si>
  <si>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</si>
  <si>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</si>
  <si>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</si>
  <si>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</si>
  <si>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</si>
  <si>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</si>
  <si>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</si>
  <si>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</si>
  <si>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</si>
  <si>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</si>
  <si>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</si>
  <si>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</si>
  <si>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</si>
  <si>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</si>
  <si>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</si>
  <si>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</si>
  <si>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</si>
  <si>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</si>
  <si>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</si>
  <si>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</si>
  <si>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</si>
  <si>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</si>
  <si>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</si>
  <si>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</si>
  <si>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</si>
  <si>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</si>
  <si>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</si>
  <si>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</si>
  <si>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</si>
  <si>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</si>
  <si>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</si>
  <si>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</si>
  <si>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</si>
  <si>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</si>
  <si>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</si>
  <si>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</si>
  <si>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</si>
  <si>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</si>
  <si>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</si>
  <si>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</si>
  <si>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</si>
  <si>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</si>
  <si>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</si>
  <si>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</si>
  <si>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</si>
  <si>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</si>
  <si>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</si>
  <si>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</si>
  <si>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</si>
  <si>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</si>
  <si>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</si>
  <si>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</si>
  <si>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</si>
  <si>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</si>
  <si>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</si>
  <si>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</si>
  <si>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</si>
  <si>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</si>
  <si>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</si>
  <si>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</si>
  <si>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</si>
  <si>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</si>
  <si>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</si>
  <si>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</si>
  <si>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</si>
  <si>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</si>
  <si>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</si>
  <si>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</si>
  <si>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</si>
  <si>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</si>
  <si>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</si>
  <si>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</si>
  <si>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</si>
  <si>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</si>
  <si>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</si>
  <si>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</si>
  <si>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</si>
  <si>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</si>
  <si>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</si>
  <si>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</si>
  <si>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</si>
  <si>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</si>
  <si>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</si>
  <si>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</si>
  <si>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</si>
  <si>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</si>
  <si>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</si>
  <si>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</si>
  <si>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</si>
  <si>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</si>
  <si>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</si>
  <si>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</si>
  <si>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</si>
  <si>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</si>
  <si>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</si>
  <si>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</si>
  <si>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</si>
  <si>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</si>
  <si>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</si>
  <si>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</si>
  <si>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</si>
  <si>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</si>
  <si>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</si>
  <si>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</si>
  <si>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</si>
  <si>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</si>
  <si>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</si>
  <si>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</si>
  <si>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</si>
  <si>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</si>
  <si>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</si>
  <si>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</si>
  <si>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</si>
  <si>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</si>
  <si>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</si>
  <si>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</si>
  <si>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</si>
  <si>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</si>
  <si>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</si>
  <si>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</si>
  <si>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</si>
  <si>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</si>
  <si>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</si>
  <si>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</si>
  <si>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</si>
  <si>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</si>
  <si>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</si>
  <si>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</si>
  <si>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</si>
  <si>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</si>
  <si>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</si>
  <si>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</si>
  <si>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</si>
  <si>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</si>
  <si>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</si>
  <si>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</si>
  <si>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</si>
  <si>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</si>
  <si>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</si>
  <si>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</si>
  <si>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</si>
  <si>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</si>
  <si>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</si>
  <si>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</si>
  <si>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</si>
  <si>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</si>
  <si>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</si>
  <si>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</si>
  <si>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</si>
  <si>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</si>
  <si>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</si>
  <si>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</si>
  <si>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</si>
  <si>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</si>
  <si>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</si>
  <si>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</si>
  <si>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</si>
  <si>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</si>
  <si>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</si>
  <si>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</si>
  <si>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</si>
  <si>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</si>
  <si>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</si>
  <si>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</si>
  <si>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</si>
  <si>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</si>
  <si>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</si>
  <si>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</si>
  <si>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</si>
  <si>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</si>
  <si>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</si>
  <si>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</si>
  <si>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</si>
  <si>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</si>
  <si>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</si>
  <si>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</si>
  <si>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</si>
  <si>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</si>
  <si>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</si>
  <si>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</si>
  <si>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</si>
  <si>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</si>
  <si>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</si>
  <si>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</si>
  <si>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</si>
  <si>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</si>
  <si>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</si>
  <si>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</si>
  <si>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</si>
  <si>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</si>
  <si>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</si>
  <si>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</si>
  <si>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</si>
  <si>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</si>
  <si>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</si>
  <si>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</si>
  <si>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</si>
  <si>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</si>
  <si>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</si>
  <si>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</si>
  <si>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</si>
  <si>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</si>
  <si>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</si>
  <si>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</si>
  <si>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</si>
  <si>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</si>
  <si>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</si>
  <si>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</si>
  <si>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</si>
  <si>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</si>
  <si>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</si>
  <si>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</si>
  <si>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</si>
  <si>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</si>
  <si>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</si>
  <si>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</si>
  <si>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</si>
  <si>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</si>
  <si>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</si>
  <si>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</si>
  <si>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</si>
  <si>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</si>
  <si>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</si>
  <si>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</si>
  <si>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</si>
  <si>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</si>
  <si>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</si>
  <si>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</si>
  <si>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</si>
  <si>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</si>
  <si>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</si>
  <si>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</si>
  <si>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</si>
  <si>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</si>
  <si>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</si>
  <si>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</si>
  <si>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</si>
  <si>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</si>
  <si>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</si>
  <si>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</si>
  <si>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</si>
  <si>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</si>
  <si>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</si>
  <si>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</si>
  <si>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</si>
  <si>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</si>
  <si>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</si>
  <si>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</si>
  <si>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</si>
  <si>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</si>
  <si>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</si>
  <si>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</si>
  <si>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</si>
  <si>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</si>
  <si>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</si>
  <si>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</si>
  <si>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</si>
  <si>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</si>
  <si>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</si>
  <si>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</si>
  <si>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</si>
  <si>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</si>
  <si>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</si>
  <si>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</si>
  <si>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</si>
  <si>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</si>
  <si>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</si>
  <si>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</si>
  <si>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</si>
  <si>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</si>
  <si>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</si>
  <si>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</si>
  <si>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</si>
  <si>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</si>
  <si>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</si>
  <si>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</si>
  <si>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</si>
  <si>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</si>
  <si>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</si>
  <si>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</si>
  <si>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</si>
  <si>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</si>
  <si>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</si>
  <si>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</si>
  <si>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</si>
  <si>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</si>
  <si>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</si>
  <si>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</si>
  <si>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</si>
  <si>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</si>
  <si>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</si>
  <si>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</si>
  <si>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</si>
  <si>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</si>
  <si>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</si>
  <si>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</si>
  <si>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</si>
  <si>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</si>
  <si>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</si>
  <si>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</si>
  <si>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</si>
  <si>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</si>
  <si>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</si>
  <si>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</si>
  <si>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</si>
  <si>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</si>
  <si>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</si>
  <si>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</si>
  <si>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</si>
  <si>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</si>
  <si>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</si>
  <si>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</si>
  <si>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</si>
  <si>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</si>
  <si>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</si>
  <si>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</si>
  <si>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</si>
  <si>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</si>
  <si>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</si>
  <si>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</si>
  <si>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</si>
  <si>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</si>
  <si>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</si>
  <si>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</si>
  <si>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</si>
  <si>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</si>
  <si>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</si>
  <si>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</si>
  <si>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</si>
  <si>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</si>
  <si>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</si>
  <si>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</si>
  <si>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</si>
  <si>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</si>
  <si>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</si>
  <si>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</si>
  <si>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</si>
  <si>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</si>
  <si>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</si>
  <si>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</si>
  <si>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</si>
  <si>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</si>
  <si>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</si>
  <si>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</si>
  <si>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</si>
  <si>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</si>
  <si>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</si>
  <si>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</si>
  <si>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</si>
  <si>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</si>
  <si>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</si>
  <si>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</si>
  <si>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</si>
  <si>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</si>
  <si>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</si>
  <si>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</si>
  <si>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</si>
  <si>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</si>
  <si>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</si>
  <si>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</si>
  <si>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</si>
  <si>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</si>
  <si>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</si>
  <si>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</si>
  <si>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</si>
  <si>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</si>
  <si>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</si>
  <si>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</si>
  <si>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</si>
  <si>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</si>
  <si>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</si>
  <si>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</si>
  <si>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</si>
  <si>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</si>
  <si>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</si>
  <si>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</si>
  <si>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</si>
  <si>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</si>
  <si>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</si>
  <si>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</si>
  <si>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</si>
  <si>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</si>
  <si>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</si>
  <si>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</si>
  <si>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</si>
  <si>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</si>
  <si>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</si>
  <si>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</si>
  <si>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</si>
  <si>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</si>
  <si>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</si>
  <si>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</si>
  <si>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</si>
  <si>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</si>
  <si>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</si>
  <si>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</si>
  <si>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</si>
  <si>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</si>
  <si>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</si>
  <si>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</si>
  <si>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</si>
  <si>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</si>
  <si>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</si>
  <si>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</si>
  <si>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</si>
  <si>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</si>
  <si>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</si>
  <si>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</si>
  <si>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</si>
  <si>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</si>
  <si>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</si>
  <si>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</si>
  <si>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</si>
  <si>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</si>
  <si>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</si>
  <si>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</si>
  <si>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</si>
  <si>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</si>
  <si>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</si>
  <si>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</si>
  <si>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</si>
  <si>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</si>
  <si>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</si>
  <si>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</si>
  <si>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</si>
  <si>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</si>
  <si>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</si>
  <si>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</si>
  <si>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</si>
  <si>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</si>
  <si>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</si>
  <si>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</si>
  <si>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</si>
  <si>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</si>
  <si>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</si>
  <si>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</si>
  <si>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</si>
  <si>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</si>
  <si>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</si>
  <si>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</si>
  <si>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</si>
  <si>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</si>
  <si>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</si>
  <si>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</si>
  <si>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</si>
  <si>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</si>
  <si>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</si>
  <si>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</si>
  <si>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</si>
  <si>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</si>
  <si>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</si>
  <si>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</si>
  <si>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</si>
  <si>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</si>
  <si>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</si>
  <si>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</si>
  <si>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</si>
  <si>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</si>
  <si>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</si>
  <si>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</si>
  <si>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</si>
  <si>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</si>
  <si>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</si>
  <si>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</si>
  <si>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</si>
  <si>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</si>
  <si>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</si>
  <si>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</si>
  <si>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</si>
  <si>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</si>
  <si>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</si>
  <si>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</si>
  <si>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</si>
  <si>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</si>
  <si>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</si>
  <si>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</si>
  <si>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</si>
  <si>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</si>
  <si>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</si>
  <si>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</si>
  <si>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</si>
  <si>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</si>
  <si>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</si>
  <si>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</si>
  <si>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</si>
  <si>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</si>
  <si>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</si>
  <si>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</si>
  <si>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</si>
  <si>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</si>
  <si>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</si>
  <si>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</si>
  <si>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</si>
  <si>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</si>
  <si>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</si>
  <si>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</si>
  <si>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</si>
  <si>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</si>
  <si>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</si>
  <si>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</si>
  <si>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</si>
  <si>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</si>
  <si>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</si>
  <si>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</si>
  <si>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</si>
  <si>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</si>
  <si>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</si>
  <si>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</si>
  <si>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</si>
  <si>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</si>
  <si>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</si>
  <si>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</si>
  <si>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</si>
  <si>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</si>
  <si>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</si>
  <si>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</si>
  <si>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</si>
  <si>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</si>
  <si>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</si>
  <si>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</si>
  <si>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</si>
  <si>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</si>
  <si>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</si>
  <si>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</si>
  <si>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</si>
  <si>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</si>
  <si>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</si>
  <si>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</si>
  <si>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</si>
  <si>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</si>
  <si>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</si>
  <si>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</si>
  <si>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</si>
  <si>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</si>
  <si>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</si>
  <si>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</si>
  <si>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</si>
  <si>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</si>
  <si>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</si>
  <si>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</si>
  <si>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</si>
  <si>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</si>
  <si>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</si>
  <si>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</si>
  <si>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</si>
  <si>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</si>
  <si>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</si>
  <si>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</si>
  <si>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</si>
  <si>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</si>
  <si>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</si>
  <si>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</si>
  <si>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</si>
  <si>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</si>
  <si>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</si>
  <si>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</si>
  <si>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</si>
  <si>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</si>
  <si>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</si>
  <si>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</si>
  <si>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</si>
  <si>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</si>
  <si>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</si>
  <si>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</si>
  <si>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</si>
  <si>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</si>
  <si>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</si>
  <si>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</si>
  <si>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</si>
  <si>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</si>
  <si>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</si>
  <si>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</si>
  <si>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</si>
  <si>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</si>
  <si>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</si>
  <si>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</si>
  <si>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</si>
  <si>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</si>
  <si>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</si>
  <si>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</si>
  <si>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</si>
  <si>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</si>
  <si>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</si>
  <si>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</si>
  <si>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</si>
  <si>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</si>
  <si>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</si>
  <si>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</si>
  <si>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</si>
  <si>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</si>
  <si>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</si>
  <si>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</si>
  <si>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</si>
  <si>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</si>
  <si>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</si>
  <si>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</si>
  <si>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</si>
  <si>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</si>
  <si>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</si>
  <si>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</si>
  <si>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</si>
  <si>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</si>
  <si>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</si>
  <si>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</si>
  <si>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</si>
  <si>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</si>
  <si>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</si>
  <si>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</si>
  <si>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</si>
  <si>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</si>
  <si>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</si>
  <si>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</si>
  <si>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</si>
  <si>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</si>
  <si>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</si>
  <si>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</si>
  <si>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</si>
  <si>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</si>
  <si>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</si>
  <si>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</si>
  <si>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</si>
  <si>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</si>
  <si>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</si>
  <si>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</si>
  <si>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</si>
  <si>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</si>
  <si>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</si>
  <si>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</si>
  <si>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</si>
  <si>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</si>
  <si>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</si>
  <si>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</si>
  <si>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</si>
  <si>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</si>
  <si>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</si>
  <si>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</si>
  <si>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</si>
  <si>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</si>
  <si>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</si>
  <si>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</si>
  <si>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</si>
  <si>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</si>
  <si>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</si>
  <si>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</si>
  <si>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</si>
  <si>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</si>
  <si>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</si>
  <si>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</si>
  <si>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</si>
  <si>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</si>
  <si>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</si>
  <si>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</si>
  <si>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</si>
  <si>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</si>
  <si>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</si>
  <si>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</si>
  <si>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</si>
  <si>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</si>
  <si>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</si>
  <si>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</si>
  <si>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</si>
  <si>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</si>
  <si>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</si>
  <si>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</si>
  <si>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</si>
  <si>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</si>
  <si>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</si>
  <si>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</si>
  <si>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</si>
  <si>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</si>
  <si>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</si>
  <si>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</si>
  <si>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</si>
  <si>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</si>
  <si>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</si>
  <si>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</si>
  <si>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</si>
  <si>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</si>
  <si>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</si>
  <si>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</si>
  <si>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</si>
  <si>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</si>
  <si>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</si>
  <si>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</si>
  <si>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</si>
  <si>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</si>
  <si>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</si>
  <si>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</si>
  <si>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</si>
  <si>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</si>
  <si>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</si>
  <si>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</si>
  <si>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</si>
  <si>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</si>
  <si>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</si>
  <si>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</si>
  <si>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</si>
  <si>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</si>
  <si>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</si>
  <si>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</si>
  <si>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</si>
  <si>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</si>
  <si>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</si>
  <si>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</si>
  <si>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</si>
  <si>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</si>
  <si>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</si>
  <si>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</si>
  <si>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</si>
  <si>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</si>
  <si>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</si>
  <si>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</si>
  <si>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</si>
  <si>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</si>
  <si>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</si>
  <si>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</si>
  <si>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</si>
  <si>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</si>
  <si>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</si>
  <si>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</si>
  <si>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</si>
  <si>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</si>
  <si>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</si>
  <si>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</si>
  <si>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</si>
  <si>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</si>
  <si>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</si>
  <si>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</si>
  <si>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</si>
  <si>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</si>
  <si>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</si>
  <si>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</si>
  <si>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</si>
  <si>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</si>
  <si>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</si>
  <si>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</si>
  <si>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</si>
  <si>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</si>
  <si>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</si>
  <si>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</si>
  <si>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</si>
  <si>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</si>
  <si>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</si>
  <si>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</si>
  <si>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</si>
  <si>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</si>
  <si>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</si>
  <si>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</si>
  <si>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</si>
  <si>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</si>
  <si>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</si>
  <si>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</si>
  <si>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</si>
  <si>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</si>
  <si>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</si>
  <si>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</si>
  <si>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</si>
  <si>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</si>
  <si>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</si>
  <si>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</si>
  <si>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</si>
  <si>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</si>
  <si>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</si>
  <si>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</si>
  <si>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</si>
  <si>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</si>
  <si>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</si>
  <si>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</si>
  <si>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</si>
  <si>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</si>
  <si>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</si>
  <si>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</si>
  <si>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</si>
  <si>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</si>
  <si>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</si>
  <si>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</si>
  <si>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</si>
  <si>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</si>
  <si>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</si>
  <si>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</si>
  <si>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</si>
  <si>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</si>
  <si>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</si>
  <si>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</si>
  <si>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</si>
  <si>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</si>
  <si>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</si>
  <si>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</si>
  <si>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</si>
  <si>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</si>
  <si>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</si>
  <si>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</si>
  <si>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</si>
  <si>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</si>
  <si>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</si>
  <si>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</si>
  <si>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</si>
  <si>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</si>
  <si>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</si>
  <si>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</si>
  <si>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</si>
  <si>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</si>
  <si>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</si>
  <si>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</si>
  <si>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</si>
  <si>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</si>
  <si>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</si>
  <si>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</si>
  <si>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</si>
  <si>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</si>
  <si>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</si>
  <si>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</si>
  <si>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</si>
  <si>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</si>
  <si>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</si>
  <si>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</si>
  <si>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</si>
  <si>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</si>
  <si>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</si>
  <si>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</si>
  <si>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</si>
  <si>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</si>
  <si>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</si>
  <si>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</si>
  <si>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</si>
  <si>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</si>
  <si>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</si>
  <si>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</si>
  <si>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</si>
  <si>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</si>
  <si>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</si>
  <si>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</si>
  <si>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</si>
  <si>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</si>
  <si>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</si>
  <si>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</si>
  <si>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</si>
  <si>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</si>
  <si>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</si>
  <si>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</si>
  <si>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</si>
  <si>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</si>
  <si>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</si>
  <si>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</si>
  <si>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</si>
  <si>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</si>
  <si>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</si>
  <si>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</si>
  <si>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</si>
  <si>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</si>
  <si>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</si>
  <si>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</si>
  <si>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</si>
  <si>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</si>
  <si>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</si>
  <si>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</si>
  <si>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</si>
  <si>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</si>
  <si>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</si>
  <si>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</si>
  <si>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</si>
  <si>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</si>
  <si>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</si>
  <si>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</si>
  <si>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</si>
  <si>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</si>
  <si>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</si>
  <si>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</si>
  <si>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</si>
  <si>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</si>
  <si>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</si>
  <si>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</si>
  <si>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</si>
  <si>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</si>
  <si>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</si>
  <si>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</si>
  <si>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</si>
  <si>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</si>
  <si>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</si>
  <si>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</si>
  <si>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</si>
  <si>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</si>
  <si>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</si>
  <si>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</si>
  <si>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</si>
  <si>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</si>
  <si>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</si>
  <si>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</si>
  <si>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</si>
  <si>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</si>
  <si>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</si>
  <si>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</si>
  <si>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</si>
  <si>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</si>
  <si>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</si>
  <si>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</si>
  <si>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</si>
  <si>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</si>
  <si>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</si>
  <si>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</si>
  <si>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</si>
  <si>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</si>
  <si>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</si>
  <si>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</si>
  <si>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</si>
  <si>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</si>
  <si>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</si>
  <si>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</si>
  <si>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</si>
  <si>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</si>
  <si>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</si>
  <si>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</si>
  <si>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</si>
  <si>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</si>
  <si>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</si>
  <si>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</si>
  <si>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</si>
  <si>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</si>
  <si>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</si>
  <si>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</si>
  <si>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</si>
  <si>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</si>
  <si>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</si>
  <si>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</si>
  <si>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</si>
  <si>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</si>
  <si>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</si>
  <si>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</si>
  <si>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</si>
  <si>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</si>
  <si>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</si>
  <si>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</si>
  <si>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</si>
  <si>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</si>
  <si>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</si>
  <si>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</si>
  <si>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</si>
  <si>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</si>
  <si>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</si>
  <si>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</si>
  <si>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</si>
  <si>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</si>
  <si>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</si>
  <si>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</si>
  <si>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</si>
  <si>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</si>
  <si>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</si>
  <si>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</si>
  <si>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</si>
  <si>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</si>
  <si>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</si>
  <si>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</si>
  <si>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</si>
  <si>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</si>
  <si>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</si>
  <si>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</si>
  <si>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</si>
  <si>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</si>
  <si>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</si>
  <si>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</si>
  <si>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</si>
  <si>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</si>
  <si>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</si>
  <si>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</si>
  <si>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</si>
  <si>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</si>
  <si>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</si>
  <si>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</si>
  <si>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</si>
  <si>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</si>
  <si>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</si>
  <si>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</si>
  <si>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</si>
  <si>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</si>
  <si>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</si>
  <si>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</si>
  <si>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</si>
  <si>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</si>
  <si>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</si>
  <si>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</si>
  <si>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</si>
  <si>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</si>
  <si>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</si>
  <si>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</si>
  <si>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</si>
  <si>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</si>
  <si>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</si>
  <si>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</si>
  <si>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</si>
  <si>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</si>
  <si>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</si>
  <si>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</si>
  <si>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</si>
  <si>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</si>
  <si>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</si>
  <si>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</si>
  <si>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</si>
  <si>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</si>
  <si>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</si>
  <si>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</si>
  <si>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</si>
  <si>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</si>
  <si>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</si>
  <si>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</si>
  <si>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</si>
  <si>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</si>
  <si>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</si>
  <si>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</si>
  <si>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</si>
  <si>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</si>
  <si>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</si>
  <si>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</si>
  <si>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</si>
  <si>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</si>
  <si>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</si>
  <si>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</si>
  <si>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</si>
  <si>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</si>
  <si>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</si>
  <si>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</si>
  <si>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</si>
  <si>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</si>
  <si>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</si>
  <si>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</si>
  <si>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</si>
  <si>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</si>
  <si>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</si>
  <si>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</si>
  <si>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</si>
  <si>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</si>
  <si>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</si>
  <si>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</si>
  <si>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</si>
  <si>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</si>
  <si>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</si>
  <si>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</si>
  <si>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</si>
  <si>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</si>
  <si>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</si>
  <si>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</si>
  <si>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</si>
  <si>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</si>
  <si>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</si>
  <si>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</si>
  <si>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</si>
  <si>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</si>
  <si>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</si>
  <si>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</si>
  <si>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</si>
  <si>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</si>
  <si>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</si>
  <si>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</si>
  <si>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</si>
  <si>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</si>
  <si>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</si>
  <si>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</si>
  <si>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</si>
  <si>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</si>
  <si>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</si>
  <si>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</si>
  <si>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</si>
  <si>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</si>
  <si>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</si>
  <si>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</si>
  <si>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</si>
  <si>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</si>
  <si>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</si>
  <si>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</si>
  <si>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</si>
  <si>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</si>
  <si>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</si>
  <si>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</si>
  <si>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</si>
  <si>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</si>
  <si>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</si>
  <si>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</si>
  <si>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</si>
  <si>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</si>
  <si>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</si>
  <si>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</si>
  <si>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</si>
  <si>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</si>
  <si>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</si>
  <si>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</si>
  <si>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</si>
  <si>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</si>
  <si>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</si>
  <si>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</si>
  <si>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</si>
  <si>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</si>
  <si>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</si>
  <si>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</si>
  <si>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</si>
  <si>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</si>
  <si>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</si>
  <si>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</si>
  <si>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</si>
  <si>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</si>
  <si>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</si>
  <si>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</si>
  <si>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</si>
  <si>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</si>
  <si>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</si>
  <si>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</si>
  <si>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</si>
  <si>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</si>
  <si>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</si>
  <si>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</si>
  <si>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</si>
  <si>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</si>
  <si>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</si>
  <si>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</si>
  <si>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</si>
  <si>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</si>
  <si>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</si>
  <si>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</si>
  <si>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</si>
  <si>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</si>
  <si>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</si>
  <si>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</si>
  <si>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</si>
  <si>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</si>
  <si>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</si>
  <si>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</si>
  <si>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</si>
  <si>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</si>
  <si>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</si>
  <si>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</si>
  <si>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</si>
  <si>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</si>
  <si>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</si>
  <si>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</si>
  <si>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</si>
  <si>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</si>
  <si>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</si>
  <si>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</si>
  <si>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</si>
  <si>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</si>
  <si>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</si>
  <si>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</si>
  <si>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</si>
  <si>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</si>
  <si>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</si>
  <si>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</si>
  <si>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</si>
  <si>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</si>
  <si>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</si>
  <si>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</si>
  <si>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</si>
  <si>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</si>
  <si>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</si>
  <si>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</si>
  <si>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</si>
  <si>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</si>
  <si>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</si>
  <si>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</si>
  <si>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</si>
  <si>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</si>
  <si>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</si>
  <si>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</si>
  <si>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</si>
  <si>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</si>
  <si>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</si>
  <si>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</si>
  <si>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</si>
  <si>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</si>
  <si>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</si>
  <si>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</si>
  <si>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</si>
  <si>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</si>
  <si>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</si>
  <si>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</si>
  <si>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</si>
  <si>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</si>
  <si>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</si>
  <si>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</si>
  <si>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</si>
  <si>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</si>
  <si>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</si>
  <si>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</si>
  <si>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</si>
  <si>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</si>
  <si>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</si>
  <si>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</si>
  <si>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</si>
  <si>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</si>
  <si>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</si>
  <si>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</si>
  <si>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</si>
  <si>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</si>
  <si>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</si>
  <si>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</si>
  <si>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</si>
  <si>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</si>
  <si>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</si>
  <si>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</si>
  <si>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</si>
  <si>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</si>
  <si>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</si>
  <si>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</si>
  <si>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</si>
  <si>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</si>
  <si>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</si>
  <si>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</si>
  <si>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</si>
  <si>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</si>
  <si>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</si>
  <si>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</si>
  <si>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</si>
  <si>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</si>
  <si>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</si>
  <si>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</si>
  <si>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</si>
  <si>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</si>
  <si>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</si>
  <si>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</si>
  <si>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</si>
  <si>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</si>
  <si>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</si>
  <si>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</si>
  <si>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</si>
  <si>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</si>
  <si>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</si>
  <si>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</si>
  <si>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</si>
  <si>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</si>
  <si>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</si>
  <si>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</si>
  <si>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</si>
  <si>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</si>
  <si>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</si>
  <si>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</si>
  <si>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</si>
  <si>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</si>
  <si>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</si>
  <si>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</si>
  <si>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</si>
  <si>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</si>
  <si>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</si>
  <si>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</si>
  <si>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</si>
  <si>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</si>
  <si>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</si>
  <si>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</si>
  <si>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</si>
  <si>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</si>
  <si>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</si>
  <si>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</si>
  <si>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</si>
  <si>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</si>
  <si>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</si>
  <si>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</si>
  <si>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</si>
  <si>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</si>
  <si>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</si>
  <si>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</si>
  <si>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</si>
  <si>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</si>
  <si>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</si>
  <si>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</si>
  <si>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</si>
  <si>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</si>
  <si>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</si>
  <si>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</si>
  <si>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</si>
  <si>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</si>
  <si>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</si>
  <si>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</si>
  <si>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</si>
  <si>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</si>
  <si>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</si>
  <si>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</si>
  <si>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</si>
  <si>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</si>
  <si>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</si>
  <si>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</si>
  <si>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</si>
  <si>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</si>
  <si>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</si>
  <si>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</si>
  <si>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</si>
  <si>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</si>
  <si>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</si>
  <si>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</si>
  <si>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</si>
  <si>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</si>
  <si>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</si>
  <si>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</si>
  <si>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</si>
  <si>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</si>
  <si>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</si>
  <si>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</si>
  <si>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</si>
  <si>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</si>
  <si>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</si>
  <si>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</si>
  <si>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</si>
  <si>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</si>
  <si>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</si>
  <si>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</si>
  <si>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</si>
  <si>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</si>
  <si>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</si>
  <si>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</si>
  <si>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</si>
  <si>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</si>
  <si>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</si>
  <si>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</si>
  <si>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</si>
  <si>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</si>
  <si>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</si>
  <si>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</si>
  <si>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</si>
  <si>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</si>
  <si>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</si>
  <si>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</si>
  <si>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</si>
  <si>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</si>
  <si>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</si>
  <si>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</si>
  <si>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</si>
  <si>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</si>
  <si>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</si>
  <si>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</si>
  <si>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</si>
  <si>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</si>
  <si>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</si>
  <si>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</si>
  <si>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</si>
  <si>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</si>
  <si>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</si>
  <si>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</si>
  <si>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</si>
  <si>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</si>
  <si>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</si>
  <si>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</si>
  <si>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</si>
  <si>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</si>
  <si>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</si>
  <si>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</si>
  <si>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</si>
  <si>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</si>
  <si>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</si>
  <si>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</si>
  <si>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</si>
  <si>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</si>
  <si>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</si>
  <si>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</si>
  <si>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</si>
  <si>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</si>
  <si>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</si>
  <si>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</si>
  <si>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</si>
  <si>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</si>
  <si>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</si>
  <si>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</si>
  <si>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</si>
  <si>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</si>
  <si>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</si>
  <si>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</si>
  <si>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</si>
  <si>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</si>
  <si>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</si>
  <si>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</si>
  <si>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</si>
  <si>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</si>
  <si>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</si>
  <si>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</si>
  <si>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</si>
  <si>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</si>
  <si>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</si>
  <si>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</si>
  <si>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</si>
  <si>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</si>
  <si>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</si>
  <si>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</si>
  <si>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</si>
  <si>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</si>
  <si>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</si>
  <si>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</si>
  <si>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</si>
  <si>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</si>
  <si>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</si>
  <si>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</si>
  <si>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</si>
  <si>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</si>
  <si>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</si>
  <si>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</si>
  <si>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</si>
  <si>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</si>
  <si>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</si>
  <si>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</si>
  <si>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</si>
  <si>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</si>
  <si>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</si>
  <si>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</si>
  <si>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</si>
  <si>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</si>
  <si>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</si>
  <si>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</si>
  <si>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</si>
  <si>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</si>
  <si>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</si>
  <si>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</si>
  <si>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</si>
  <si>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</si>
  <si>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</si>
  <si>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</si>
  <si>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</si>
  <si>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</si>
  <si>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</si>
  <si>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</si>
  <si>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</si>
  <si>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</si>
  <si>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</si>
  <si>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</si>
  <si>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</si>
  <si>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</si>
  <si>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</si>
  <si>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</si>
  <si>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</si>
  <si>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</si>
  <si>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</si>
  <si>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</si>
  <si>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</si>
  <si>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</si>
  <si>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</si>
  <si>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</si>
  <si>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</si>
  <si>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</si>
  <si>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</si>
  <si>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</si>
  <si>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</si>
  <si>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</si>
  <si>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</si>
  <si>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</si>
  <si>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</si>
  <si>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</si>
  <si>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</si>
  <si>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</si>
  <si>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</si>
  <si>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</si>
  <si>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</si>
  <si>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</si>
  <si>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</si>
  <si>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</si>
  <si>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</si>
  <si>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</si>
  <si>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</si>
  <si>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</si>
  <si>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</si>
  <si>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</si>
  <si>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</si>
  <si>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</si>
  <si>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</si>
  <si>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</si>
  <si>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</si>
  <si>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</si>
  <si>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</si>
  <si>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</si>
  <si>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</si>
  <si>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</si>
  <si>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</si>
  <si>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</si>
  <si>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</si>
  <si>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</si>
  <si>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</si>
  <si>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</si>
  <si>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</si>
  <si>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</si>
  <si>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</si>
  <si>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</si>
  <si>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</si>
  <si>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</si>
  <si>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</si>
  <si>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</si>
  <si>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</si>
  <si>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</si>
  <si>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</si>
  <si>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</si>
  <si>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</si>
  <si>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</si>
  <si>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</si>
  <si>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</si>
  <si>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</si>
  <si>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</si>
  <si>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</si>
  <si>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</si>
  <si>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</si>
  <si>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</si>
  <si>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</si>
  <si>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</si>
  <si>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</si>
  <si>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</si>
  <si>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</si>
  <si>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</si>
  <si>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</si>
  <si>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</si>
  <si>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</si>
  <si>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</si>
  <si>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</si>
  <si>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</si>
  <si>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</si>
  <si>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</si>
  <si>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</si>
  <si>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</si>
  <si>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</si>
  <si>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</si>
  <si>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</si>
  <si>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</si>
  <si>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</si>
  <si>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</si>
  <si>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</si>
  <si>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</si>
  <si>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</si>
  <si>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</si>
  <si>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</si>
  <si>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</si>
  <si>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</si>
  <si>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</si>
  <si>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</si>
  <si>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</si>
  <si>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</si>
  <si>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</si>
  <si>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</si>
  <si>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</si>
  <si>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</si>
  <si>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</si>
  <si>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</si>
  <si>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</si>
  <si>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</si>
  <si>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</si>
  <si>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</si>
  <si>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</si>
  <si>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</si>
  <si>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</si>
  <si>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</si>
  <si>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</si>
  <si>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</si>
  <si>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</si>
  <si>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</si>
  <si>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</si>
  <si>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</si>
  <si>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</si>
  <si>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</si>
  <si>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</si>
  <si>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</si>
  <si>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</si>
  <si>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</si>
  <si>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</si>
  <si>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</si>
  <si>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</si>
  <si>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</si>
  <si>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</si>
  <si>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</si>
  <si>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</si>
  <si>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</si>
  <si>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</si>
  <si>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</si>
  <si>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</si>
  <si>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</si>
  <si>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</si>
  <si>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</si>
  <si>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</si>
  <si>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</si>
  <si>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</si>
  <si>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</si>
  <si>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</si>
  <si>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</si>
  <si>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</si>
  <si>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</si>
  <si>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</si>
  <si>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</si>
  <si>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</si>
  <si>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</si>
  <si>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</si>
  <si>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</si>
  <si>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</si>
  <si>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</si>
  <si>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</si>
  <si>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</si>
  <si>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</si>
  <si>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</si>
  <si>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</si>
  <si>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</si>
  <si>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</si>
  <si>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</si>
  <si>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</si>
  <si>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</si>
  <si>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</si>
  <si>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</si>
  <si>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</si>
  <si>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</si>
  <si>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</si>
  <si>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</si>
  <si>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</si>
  <si>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</si>
  <si>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</si>
  <si>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</si>
  <si>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</si>
  <si>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</si>
  <si>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</si>
  <si>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</si>
  <si>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</si>
  <si>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</si>
  <si>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</si>
  <si>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</si>
  <si>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</si>
  <si>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</si>
  <si>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</si>
  <si>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</si>
  <si>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</si>
  <si>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</si>
  <si>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</si>
  <si>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</si>
  <si>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</si>
  <si>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</si>
  <si>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</si>
  <si>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</si>
  <si>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</si>
  <si>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</si>
  <si>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</si>
  <si>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</si>
  <si>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</si>
  <si>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</si>
  <si>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</si>
  <si>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</si>
  <si>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</si>
  <si>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</si>
  <si>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</si>
  <si>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</si>
  <si>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</si>
  <si>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</si>
  <si>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</si>
  <si>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</si>
  <si>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</si>
  <si>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</si>
  <si>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</si>
  <si>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</si>
  <si>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</si>
  <si>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</si>
  <si>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</si>
  <si>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</si>
  <si>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</si>
  <si>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</si>
  <si>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</si>
  <si>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</si>
  <si>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</si>
  <si>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</si>
  <si>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</si>
  <si>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</si>
  <si>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</si>
  <si>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</si>
  <si>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</si>
  <si>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</si>
  <si>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</si>
  <si>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</si>
  <si>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</si>
  <si>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</si>
  <si>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</si>
  <si>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</si>
  <si>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</si>
  <si>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</si>
  <si>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</si>
  <si>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</si>
  <si>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</si>
  <si>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</si>
  <si>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</si>
  <si>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</si>
  <si>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</si>
  <si>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</si>
  <si>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</si>
  <si>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</si>
  <si>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</si>
  <si>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</si>
  <si>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</si>
  <si>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</si>
  <si>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</si>
  <si>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</si>
  <si>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</si>
  <si>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</si>
  <si>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</si>
  <si>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</si>
  <si>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</si>
  <si>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</si>
  <si>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</si>
  <si>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</si>
  <si>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</si>
  <si>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</si>
  <si>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</si>
  <si>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</si>
  <si>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</si>
  <si>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</si>
  <si>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</si>
  <si>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</si>
  <si>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</si>
  <si>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</si>
  <si>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</si>
  <si>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</si>
  <si>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</si>
  <si>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</si>
  <si>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</si>
  <si>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</si>
  <si>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</si>
  <si>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</si>
  <si>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</si>
  <si>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</si>
  <si>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</si>
  <si>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</si>
  <si>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</si>
  <si>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</si>
  <si>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</si>
  <si>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</si>
  <si>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</si>
  <si>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</si>
  <si>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</si>
  <si>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</si>
  <si>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</si>
  <si>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</si>
  <si>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</si>
  <si>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</si>
  <si>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</si>
  <si>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</si>
  <si>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</si>
  <si>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</si>
  <si>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</si>
  <si>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</si>
  <si>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</si>
  <si>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</si>
  <si>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</si>
  <si>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</si>
  <si>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</si>
  <si>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</si>
  <si>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</si>
  <si>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</si>
  <si>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</si>
  <si>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</si>
  <si>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</si>
  <si>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</si>
  <si>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</si>
  <si>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</si>
  <si>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</si>
  <si>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</si>
  <si>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</si>
  <si>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</si>
  <si>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</si>
  <si>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</si>
  <si>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</si>
  <si>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</si>
  <si>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</si>
  <si>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</si>
  <si>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</si>
  <si>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</si>
  <si>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</si>
  <si>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</si>
  <si>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</si>
  <si>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</si>
  <si>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</si>
  <si>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</si>
  <si>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</si>
  <si>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</si>
  <si>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</si>
  <si>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</si>
  <si>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</si>
  <si>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</si>
  <si>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</si>
  <si>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</si>
  <si>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</si>
  <si>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</si>
  <si>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</si>
  <si>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</si>
  <si>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</si>
  <si>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</si>
  <si>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</si>
  <si>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</si>
  <si>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</si>
  <si>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</si>
  <si>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</si>
  <si>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</si>
  <si>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</si>
  <si>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</si>
  <si>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</si>
  <si>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</si>
  <si>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</si>
  <si>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</si>
  <si>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</si>
  <si>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</si>
  <si>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</si>
  <si>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</si>
  <si>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</si>
  <si>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</si>
  <si>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</si>
  <si>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</si>
  <si>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</si>
  <si>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</si>
  <si>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</si>
  <si>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</si>
  <si>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</si>
  <si>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</si>
  <si>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</si>
  <si>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</si>
  <si>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</si>
  <si>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</si>
  <si>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</si>
  <si>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</si>
  <si>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</si>
  <si>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</si>
  <si>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</si>
  <si>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</si>
  <si>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</si>
  <si>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</si>
  <si>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</si>
  <si>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</si>
  <si>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</si>
  <si>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</si>
  <si>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</si>
  <si>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</si>
  <si>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</si>
  <si>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</si>
  <si>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</si>
  <si>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</si>
  <si>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</si>
  <si>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</si>
  <si>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</si>
  <si>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</si>
  <si>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</si>
  <si>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</si>
  <si>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</si>
  <si>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</si>
  <si>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</si>
  <si>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</si>
  <si>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</si>
  <si>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</si>
  <si>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</si>
  <si>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</si>
  <si>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</si>
  <si>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</si>
  <si>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</si>
  <si>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</si>
  <si>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</si>
  <si>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</si>
  <si>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</si>
  <si>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</si>
  <si>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</si>
  <si>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</si>
  <si>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</si>
  <si>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</si>
  <si>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</si>
  <si>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</si>
  <si>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</si>
  <si>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</si>
  <si>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</si>
  <si>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</si>
  <si>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</si>
  <si>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</si>
  <si>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</si>
  <si>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</si>
  <si>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</si>
  <si>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</si>
  <si>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</si>
  <si>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</si>
  <si>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</si>
  <si>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</si>
  <si>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</si>
  <si>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</si>
  <si>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</si>
  <si>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</si>
  <si>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</si>
  <si>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</si>
  <si>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</si>
  <si>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</si>
  <si>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</si>
  <si>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</si>
  <si>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</si>
  <si>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</si>
  <si>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</si>
  <si>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</si>
  <si>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</si>
  <si>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</si>
  <si>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</si>
  <si>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</si>
  <si>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</si>
  <si>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</si>
  <si>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</si>
  <si>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</si>
  <si>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</si>
  <si>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</si>
  <si>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</si>
  <si>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</si>
  <si>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</si>
  <si>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</si>
  <si>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</si>
  <si>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</si>
  <si>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</si>
  <si>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</si>
  <si>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</si>
  <si>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</si>
  <si>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</si>
  <si>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</si>
  <si>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</si>
  <si>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</si>
  <si>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</si>
  <si>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</si>
  <si>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</si>
  <si>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</si>
  <si>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</si>
  <si>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</si>
  <si>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</si>
  <si>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</si>
  <si>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</si>
  <si>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</si>
  <si>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</si>
  <si>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</si>
  <si>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</si>
  <si>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</si>
  <si>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</si>
  <si>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</si>
  <si>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</si>
  <si>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</si>
  <si>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</si>
  <si>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</si>
  <si>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</si>
  <si>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</si>
  <si>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</si>
  <si>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</si>
  <si>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</si>
  <si>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</si>
  <si>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</si>
  <si>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</si>
  <si>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</si>
  <si>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</si>
  <si>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</si>
  <si>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</si>
  <si>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</si>
  <si>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</si>
  <si>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</si>
  <si>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</si>
  <si>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</si>
  <si>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</si>
  <si>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</si>
  <si>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</si>
  <si>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</si>
  <si>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</si>
  <si>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</si>
  <si>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</si>
  <si>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</si>
  <si>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</si>
  <si>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</si>
  <si>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</si>
  <si>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</si>
  <si>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</si>
  <si>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</si>
  <si>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</si>
  <si>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</si>
  <si>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</si>
  <si>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</si>
  <si>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</si>
  <si>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</si>
  <si>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</si>
  <si>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</si>
  <si>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</si>
  <si>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</si>
  <si>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</si>
  <si>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</si>
  <si>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</si>
  <si>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</si>
  <si>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</si>
  <si>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</si>
  <si>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</si>
  <si>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</si>
  <si>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</si>
  <si>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</si>
  <si>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</si>
  <si>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</si>
  <si>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</si>
  <si>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</si>
  <si>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</si>
  <si>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</si>
  <si>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</si>
  <si>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</si>
  <si>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</si>
  <si>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</si>
  <si>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</si>
  <si>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</si>
  <si>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</si>
  <si>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</si>
  <si>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</si>
  <si>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</si>
  <si>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</si>
  <si>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</si>
  <si>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</si>
  <si>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</si>
  <si>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</si>
  <si>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</si>
  <si>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</si>
  <si>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</si>
  <si>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</si>
  <si>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</si>
  <si>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</si>
  <si>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</si>
  <si>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</si>
  <si>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</si>
  <si>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</si>
  <si>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</si>
  <si>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</si>
  <si>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</si>
  <si>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</si>
  <si>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</si>
  <si>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</si>
  <si>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</si>
  <si>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</si>
  <si>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</si>
  <si>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</si>
  <si>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</si>
  <si>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</si>
  <si>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</si>
  <si>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</si>
  <si>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</si>
  <si>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</si>
  <si>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</si>
  <si>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</si>
  <si>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</si>
  <si>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</si>
  <si>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</si>
  <si>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</si>
  <si>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</si>
  <si>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</si>
  <si>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</si>
  <si>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</si>
  <si>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</si>
  <si>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</si>
  <si>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</si>
  <si>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</si>
  <si>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</si>
  <si>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</si>
  <si>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</si>
  <si>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</si>
  <si>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</si>
  <si>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</si>
  <si>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</si>
  <si>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</si>
  <si>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</si>
  <si>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</si>
  <si>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</si>
  <si>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</si>
  <si>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</si>
  <si>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</si>
  <si>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</si>
  <si>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</si>
  <si>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</si>
  <si>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</si>
  <si>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</si>
  <si>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</si>
  <si>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</si>
  <si>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</si>
  <si>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</si>
  <si>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</si>
  <si>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</si>
  <si>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</si>
  <si>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</si>
  <si>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</si>
  <si>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</si>
  <si>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</si>
  <si>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</si>
  <si>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</si>
  <si>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</si>
  <si>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</si>
  <si>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</si>
  <si>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</si>
  <si>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</si>
  <si>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</si>
  <si>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</si>
  <si>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</si>
  <si>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</si>
  <si>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</si>
  <si>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</si>
  <si>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</si>
  <si>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</si>
  <si>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</si>
  <si>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</si>
  <si>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</si>
  <si>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</si>
  <si>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</si>
  <si>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</si>
  <si>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</si>
  <si>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</si>
  <si>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</si>
  <si>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</si>
  <si>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</si>
  <si>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</si>
  <si>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</si>
  <si>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</si>
  <si>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</si>
  <si>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</si>
  <si>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</si>
  <si>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</si>
  <si>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</si>
  <si>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</si>
  <si>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</si>
  <si>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</si>
  <si>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</si>
  <si>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</si>
  <si>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</si>
  <si>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</si>
  <si>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</si>
  <si>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</si>
  <si>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</si>
  <si>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</si>
  <si>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</si>
  <si>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</si>
  <si>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</si>
  <si>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</si>
  <si>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</si>
  <si>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</si>
  <si>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</si>
  <si>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</si>
  <si>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</si>
  <si>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</si>
  <si>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</si>
  <si>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</si>
  <si>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</si>
  <si>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</si>
  <si>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</si>
  <si>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</si>
  <si>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</si>
  <si>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</si>
  <si>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</si>
  <si>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</si>
  <si>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</si>
  <si>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</si>
  <si>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</si>
  <si>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</si>
  <si>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</si>
  <si>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</si>
  <si>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</si>
  <si>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</si>
  <si>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</si>
  <si>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</si>
  <si>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</si>
  <si>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</si>
  <si>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</si>
  <si>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</si>
  <si>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</si>
  <si>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</si>
  <si>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</si>
  <si>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</si>
  <si>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</si>
  <si>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</si>
  <si>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</si>
  <si>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</si>
  <si>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</si>
  <si>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</si>
  <si>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</si>
  <si>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</si>
  <si>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</si>
  <si>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</si>
  <si>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</si>
  <si>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</si>
  <si>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</si>
  <si>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</si>
  <si>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</si>
  <si>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</si>
  <si>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</si>
  <si>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</si>
  <si>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</si>
  <si>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</si>
  <si>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</si>
  <si>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</si>
  <si>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</si>
  <si>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</si>
  <si>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</si>
  <si>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</si>
  <si>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</si>
  <si>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</si>
  <si>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</si>
  <si>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</si>
  <si>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</si>
  <si>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</si>
  <si>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</si>
  <si>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</si>
  <si>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</si>
  <si>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</si>
  <si>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</si>
  <si>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</si>
  <si>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</si>
  <si>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</si>
  <si>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</si>
  <si>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</si>
  <si>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</si>
  <si>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</si>
  <si>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</si>
  <si>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</si>
  <si>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</si>
  <si>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</si>
  <si>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</si>
  <si>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</si>
  <si>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</si>
  <si>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</si>
  <si>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</si>
  <si>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</si>
  <si>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</si>
  <si>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</si>
  <si>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</si>
  <si>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</si>
  <si>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</si>
  <si>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</si>
  <si>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</si>
  <si>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</si>
  <si>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</si>
  <si>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</si>
  <si>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</si>
  <si>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</si>
  <si>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</si>
  <si>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</si>
  <si>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</si>
  <si>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</si>
  <si>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</si>
  <si>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</si>
  <si>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</si>
  <si>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</si>
  <si>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</si>
  <si>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</si>
  <si>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</si>
  <si>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</si>
  <si>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</si>
  <si>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</si>
  <si>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</si>
  <si>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</si>
  <si>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</si>
  <si>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</si>
  <si>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</si>
  <si>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</si>
  <si>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</si>
  <si>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</si>
  <si>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</si>
  <si>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</si>
  <si>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</si>
  <si>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</si>
  <si>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</si>
  <si>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</si>
  <si>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</si>
  <si>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</si>
  <si>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</si>
  <si>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</si>
  <si>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</si>
  <si>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</si>
  <si>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</si>
  <si>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</si>
  <si>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</si>
  <si>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</si>
  <si>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</si>
  <si>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</si>
  <si>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</si>
  <si>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</si>
  <si>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</si>
  <si>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</si>
  <si>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</si>
  <si>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</si>
  <si>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</si>
  <si>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</si>
  <si>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</si>
  <si>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</si>
  <si>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</si>
  <si>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</si>
  <si>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</si>
  <si>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</si>
  <si>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</si>
  <si>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</si>
  <si>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</si>
  <si>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</si>
  <si>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</si>
  <si>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</si>
  <si>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</si>
  <si>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</si>
  <si>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</si>
  <si>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</si>
  <si>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</si>
  <si>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</si>
  <si>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</si>
  <si>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</si>
  <si>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</si>
  <si>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</si>
  <si>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</si>
  <si>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</si>
  <si>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</si>
  <si>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</si>
  <si>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</si>
  <si>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</si>
  <si>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</si>
  <si>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</si>
  <si>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</si>
  <si>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</si>
  <si>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</si>
  <si>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</si>
  <si>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</si>
  <si>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</si>
  <si>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</si>
  <si>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</si>
  <si>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</si>
  <si>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</si>
  <si>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</si>
  <si>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</si>
  <si>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</si>
  <si>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</si>
  <si>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</si>
  <si>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</si>
  <si>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</si>
  <si>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</si>
  <si>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</si>
  <si>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</si>
  <si>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</si>
  <si>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</si>
  <si>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</si>
  <si>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</si>
  <si>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</si>
  <si>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</si>
  <si>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</si>
  <si>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</si>
  <si>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</si>
  <si>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</si>
  <si>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</si>
  <si>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</si>
  <si>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</si>
  <si>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</si>
  <si>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</si>
  <si>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</si>
  <si>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</si>
  <si>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</si>
  <si>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</si>
  <si>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</si>
  <si>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</si>
  <si>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</si>
  <si>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</si>
  <si>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</si>
  <si>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</si>
  <si>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</si>
  <si>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</si>
  <si>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</si>
  <si>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</si>
  <si>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</si>
  <si>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</si>
  <si>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</si>
  <si>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</si>
  <si>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</si>
  <si>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</si>
  <si>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</si>
  <si>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</si>
  <si>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</si>
  <si>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</si>
  <si>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</si>
  <si>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</si>
  <si>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</si>
  <si>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</si>
  <si>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</si>
  <si>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</si>
  <si>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</si>
  <si>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</si>
  <si>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</si>
  <si>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</si>
  <si>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</si>
  <si>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</si>
  <si>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</si>
  <si>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</si>
  <si>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</si>
  <si>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</si>
  <si>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</si>
  <si>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</si>
  <si>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</si>
  <si>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</si>
  <si>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</si>
  <si>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</si>
  <si>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</si>
  <si>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</si>
  <si>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</si>
  <si>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</si>
  <si>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</si>
  <si>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</si>
  <si>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</si>
  <si>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</si>
  <si>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</si>
  <si>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</si>
  <si>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</si>
  <si>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</si>
  <si>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</si>
  <si>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</si>
  <si>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</si>
  <si>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</si>
  <si>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</si>
  <si>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</si>
  <si>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</si>
  <si>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</si>
  <si>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</si>
  <si>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</si>
  <si>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</si>
  <si>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</si>
  <si>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</si>
  <si>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</si>
  <si>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</si>
  <si>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</si>
  <si>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</si>
  <si>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</si>
  <si>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</si>
  <si>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</si>
  <si>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</si>
  <si>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</si>
  <si>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</si>
  <si>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</si>
  <si>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</si>
  <si>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</si>
  <si>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</si>
  <si>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</si>
  <si>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</si>
  <si>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</si>
  <si>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</si>
  <si>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</si>
  <si>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</si>
  <si>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</si>
  <si>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</si>
  <si>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</si>
  <si>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</si>
  <si>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</si>
  <si>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</si>
  <si>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</si>
  <si>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</si>
  <si>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</si>
  <si>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</si>
  <si>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</si>
  <si>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</si>
  <si>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</si>
  <si>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</si>
  <si>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</si>
  <si>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</si>
  <si>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</si>
  <si>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</si>
  <si>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</si>
  <si>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</si>
  <si>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</si>
  <si>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</si>
  <si>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</si>
  <si>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</si>
  <si>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</si>
  <si>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</si>
  <si>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</si>
  <si>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</si>
  <si>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</si>
  <si>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</si>
  <si>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</si>
  <si>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</si>
  <si>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</si>
  <si>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</si>
  <si>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</si>
  <si>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</si>
  <si>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</si>
  <si>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</si>
  <si>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</si>
  <si>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</si>
  <si>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</si>
  <si>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</si>
  <si>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</si>
  <si>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</si>
  <si>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</si>
  <si>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</si>
  <si>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</si>
  <si>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</si>
  <si>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</si>
  <si>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</si>
  <si>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</si>
  <si>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</si>
  <si>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</si>
  <si>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</si>
  <si>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</si>
  <si>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</si>
  <si>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</si>
  <si>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</si>
  <si>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</si>
  <si>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</si>
  <si>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</si>
  <si>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</si>
  <si>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</si>
  <si>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</si>
  <si>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</si>
  <si>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</si>
  <si>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</si>
  <si>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</si>
  <si>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</si>
  <si>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</si>
  <si>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</si>
  <si>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</si>
  <si>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</si>
  <si>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</si>
  <si>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</si>
  <si>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</si>
  <si>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</si>
  <si>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</si>
  <si>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</si>
  <si>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</si>
  <si>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</si>
  <si>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</si>
  <si>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</si>
  <si>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</si>
  <si>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</si>
  <si>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</si>
  <si>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</si>
  <si>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</si>
  <si>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</si>
  <si>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</si>
  <si>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</si>
  <si>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</si>
  <si>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</si>
  <si>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</si>
  <si>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</si>
  <si>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</si>
  <si>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</si>
  <si>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</si>
  <si>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</si>
  <si>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</si>
  <si>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</si>
  <si>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</si>
  <si>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</si>
  <si>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</si>
  <si>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</si>
  <si>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</si>
  <si>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</si>
  <si>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</si>
  <si>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</si>
  <si>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</si>
  <si>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</si>
  <si>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</si>
  <si>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</si>
  <si>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</si>
  <si>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</si>
  <si>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</si>
  <si>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</si>
  <si>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</si>
  <si>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</si>
  <si>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</si>
  <si>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</si>
  <si>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</si>
  <si>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</si>
  <si>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</si>
  <si>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</si>
  <si>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</si>
  <si>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</si>
  <si>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</si>
  <si>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</si>
  <si>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</si>
  <si>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</si>
  <si>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</si>
  <si>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</si>
  <si>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</si>
  <si>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</si>
  <si>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</si>
  <si>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</si>
  <si>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</si>
  <si>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</si>
  <si>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</si>
  <si>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</si>
  <si>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</si>
  <si>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</si>
  <si>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</si>
  <si>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</si>
  <si>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</si>
  <si>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</si>
  <si>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</si>
  <si>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</si>
  <si>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</si>
  <si>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</si>
  <si>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</si>
  <si>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</si>
  <si>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</si>
  <si>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</si>
  <si>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</si>
  <si>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</si>
  <si>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</si>
  <si>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</si>
  <si>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</si>
  <si>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</si>
  <si>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</si>
  <si>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</si>
  <si>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</si>
  <si>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</si>
  <si>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</si>
  <si>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</si>
  <si>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</si>
  <si>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</si>
  <si>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</si>
  <si>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</si>
  <si>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</si>
  <si>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</si>
  <si>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</si>
  <si>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</si>
  <si>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</si>
  <si>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</si>
  <si>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</si>
  <si>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</si>
  <si>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</si>
  <si>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</si>
  <si>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</si>
  <si>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</si>
  <si>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</si>
  <si>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</si>
  <si>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</si>
  <si>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</si>
  <si>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</si>
  <si>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</si>
  <si>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</si>
  <si>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</si>
  <si>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</si>
  <si>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</si>
  <si>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</si>
  <si>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</si>
  <si>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</si>
  <si>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</si>
  <si>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</si>
  <si>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</si>
  <si>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</si>
  <si>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</si>
  <si>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</si>
  <si>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</si>
  <si>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</si>
  <si>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</si>
  <si>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</si>
  <si>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</si>
  <si>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</si>
  <si>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</si>
  <si>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</si>
  <si>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</si>
  <si>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</si>
  <si>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</si>
  <si>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</si>
  <si>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</si>
  <si>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</si>
  <si>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</si>
  <si>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</si>
  <si>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</si>
  <si>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</si>
  <si>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</si>
  <si>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</si>
  <si>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</si>
  <si>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</si>
  <si>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</si>
  <si>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</si>
  <si>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</si>
  <si>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</si>
  <si>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</si>
  <si>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</si>
  <si>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</si>
  <si>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</si>
  <si>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</si>
  <si>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</si>
  <si>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</si>
  <si>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</si>
  <si>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</si>
  <si>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</si>
  <si>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</si>
  <si>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</si>
  <si>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</si>
  <si>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</si>
  <si>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</si>
  <si>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</si>
  <si>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</si>
  <si>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</si>
  <si>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</si>
  <si>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</si>
  <si>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</si>
  <si>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</si>
  <si>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</si>
  <si>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</si>
  <si>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</si>
  <si>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</si>
  <si>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</si>
  <si>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</si>
  <si>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</si>
  <si>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</si>
  <si>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</si>
  <si>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</si>
  <si>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</si>
  <si>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</si>
  <si>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</si>
  <si>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</si>
  <si>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</si>
  <si>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</si>
  <si>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</si>
  <si>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</si>
  <si>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</si>
  <si>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</si>
  <si>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</si>
  <si>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</si>
  <si>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</si>
  <si>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</si>
  <si>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</si>
  <si>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</si>
  <si>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</si>
  <si>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</si>
  <si>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</si>
  <si>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</si>
  <si>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</si>
  <si>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</si>
  <si>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</si>
  <si>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</si>
  <si>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</si>
  <si>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</si>
  <si>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</si>
  <si>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</si>
  <si>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</si>
  <si>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</si>
  <si>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</si>
  <si>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</si>
  <si>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</si>
  <si>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</si>
  <si>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</si>
  <si>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</si>
  <si>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</si>
  <si>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</si>
  <si>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</si>
  <si>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</si>
  <si>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</si>
  <si>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</si>
  <si>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</si>
  <si>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</si>
  <si>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</si>
  <si>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</si>
  <si>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</si>
  <si>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</si>
  <si>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</si>
  <si>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</si>
  <si>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</si>
  <si>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</si>
  <si>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</si>
  <si>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</si>
  <si>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</si>
  <si>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</si>
  <si>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</si>
  <si>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</si>
  <si>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</si>
  <si>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</si>
  <si>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</si>
  <si>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</si>
  <si>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</si>
  <si>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</si>
  <si>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</si>
  <si>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</si>
  <si>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</si>
  <si>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</si>
  <si>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</si>
  <si>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</si>
  <si>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</si>
  <si>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</si>
  <si>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</si>
  <si>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</si>
  <si>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</si>
  <si>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</si>
  <si>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</si>
  <si>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</si>
  <si>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</si>
  <si>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</si>
  <si>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</si>
  <si>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</si>
  <si>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</si>
  <si>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</si>
  <si>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</si>
  <si>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</si>
  <si>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</si>
  <si>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</si>
  <si>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</si>
  <si>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</si>
  <si>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</si>
  <si>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</si>
  <si>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</si>
  <si>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</si>
  <si>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</si>
  <si>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</si>
  <si>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</si>
  <si>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</si>
  <si>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</si>
  <si>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</si>
  <si>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</si>
  <si>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</si>
  <si>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</si>
  <si>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</si>
  <si>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</si>
  <si>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</si>
  <si>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</si>
  <si>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</si>
  <si>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</si>
  <si>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</si>
  <si>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</si>
  <si>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</si>
  <si>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</si>
  <si>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</si>
  <si>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</si>
  <si>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</si>
  <si>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</si>
  <si>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</si>
  <si>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</si>
  <si>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</si>
  <si>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</si>
  <si>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</si>
  <si>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</si>
  <si>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</si>
  <si>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</si>
  <si>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</si>
  <si>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</si>
  <si>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</si>
  <si>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</si>
  <si>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</si>
  <si>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</si>
  <si>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</si>
  <si>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</si>
  <si>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</si>
  <si>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</si>
  <si>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</si>
  <si>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</si>
  <si>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</si>
  <si>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</si>
  <si>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</si>
  <si>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</si>
  <si>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</si>
  <si>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</si>
  <si>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</si>
  <si>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</si>
  <si>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</si>
  <si>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</si>
  <si>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</si>
  <si>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</si>
  <si>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</si>
  <si>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</si>
  <si>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</si>
  <si>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</si>
  <si>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</si>
  <si>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</si>
  <si>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</si>
  <si>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</si>
  <si>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</si>
  <si>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</si>
  <si>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</si>
  <si>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</si>
  <si>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</si>
  <si>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</si>
  <si>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</si>
  <si>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</si>
  <si>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</si>
  <si>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</si>
  <si>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</si>
  <si>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</si>
  <si>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</si>
  <si>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</si>
  <si>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</si>
  <si>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</si>
  <si>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</si>
  <si>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</si>
  <si>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</si>
  <si>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</si>
  <si>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</si>
  <si>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</si>
  <si>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</si>
  <si>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</si>
  <si>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</si>
  <si>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</si>
  <si>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</si>
  <si>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</si>
  <si>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</si>
  <si>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</si>
  <si>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</si>
  <si>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</si>
  <si>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</si>
  <si>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</si>
  <si>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</si>
  <si>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</si>
  <si>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</si>
  <si>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</si>
  <si>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</si>
  <si>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</si>
  <si>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</si>
  <si>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</si>
  <si>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</si>
  <si>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</si>
  <si>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</si>
  <si>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</si>
  <si>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</si>
  <si>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</si>
  <si>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</si>
  <si>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</si>
  <si>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</si>
  <si>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</si>
  <si>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</si>
  <si>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</si>
  <si>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</si>
  <si>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</si>
  <si>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</si>
  <si>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</si>
  <si>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</si>
  <si>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</si>
  <si>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</si>
  <si>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</si>
  <si>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</si>
  <si>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</si>
  <si>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</si>
  <si>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</si>
  <si>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</si>
  <si>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</si>
  <si>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</si>
  <si>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</si>
  <si>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</si>
  <si>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</si>
  <si>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</si>
  <si>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</si>
  <si>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</si>
  <si>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</si>
  <si>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</si>
  <si>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</si>
  <si>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</si>
  <si>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</si>
  <si>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</si>
  <si>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</si>
  <si>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</si>
  <si>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</si>
  <si>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</si>
  <si>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</si>
  <si>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</si>
  <si>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</si>
  <si>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</si>
  <si>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</si>
  <si>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</si>
  <si>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</si>
  <si>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</si>
  <si>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</si>
  <si>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</si>
  <si>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</si>
  <si>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</si>
  <si>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</si>
  <si>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</si>
  <si>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</si>
  <si>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</si>
  <si>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</si>
  <si>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</si>
  <si>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</si>
  <si>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</si>
  <si>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</si>
  <si>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</si>
  <si>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</si>
  <si>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</si>
  <si>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</si>
  <si>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</si>
  <si>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</si>
  <si>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</si>
  <si>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</si>
  <si>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</si>
  <si>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</si>
  <si>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</si>
  <si>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</si>
  <si>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</si>
  <si>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</si>
  <si>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</si>
  <si>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</si>
  <si>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</si>
  <si>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</si>
  <si>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</si>
  <si>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</si>
  <si>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</si>
  <si>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</si>
  <si>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</si>
  <si>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</si>
  <si>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</si>
  <si>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</si>
  <si>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</si>
  <si>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</si>
  <si>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</si>
  <si>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</si>
  <si>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</si>
  <si>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</si>
  <si>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</si>
  <si>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</si>
  <si>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</si>
  <si>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</si>
  <si>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</si>
  <si>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</si>
  <si>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</si>
  <si>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</si>
  <si>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</si>
  <si>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</si>
  <si>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</si>
  <si>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</si>
  <si>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</si>
  <si>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</si>
  <si>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</si>
  <si>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</si>
  <si>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</si>
  <si>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</si>
  <si>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</si>
  <si>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</si>
  <si>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</si>
  <si>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</si>
  <si>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</si>
  <si>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</si>
  <si>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</si>
  <si>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</si>
  <si>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</si>
  <si>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</si>
  <si>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</si>
  <si>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</si>
  <si>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</si>
  <si>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</si>
  <si>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</si>
  <si>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</si>
  <si>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</si>
  <si>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</si>
  <si>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</si>
  <si>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</si>
  <si>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</si>
  <si>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</si>
  <si>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</si>
  <si>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</si>
  <si>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</si>
  <si>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</si>
  <si>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</si>
  <si>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</si>
  <si>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</si>
  <si>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</si>
  <si>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</si>
  <si>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</si>
  <si>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</si>
  <si>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</si>
  <si>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</si>
  <si>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</si>
  <si>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</si>
  <si>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</si>
  <si>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</si>
  <si>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</si>
  <si>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</si>
  <si>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</si>
  <si>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</si>
  <si>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</si>
  <si>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</si>
  <si>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</si>
  <si>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</si>
  <si>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</si>
  <si>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</si>
  <si>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</si>
  <si>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</si>
  <si>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</si>
  <si>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</si>
  <si>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</si>
  <si>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</si>
  <si>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</si>
  <si>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</si>
  <si>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</si>
  <si>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</si>
  <si>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</si>
  <si>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</si>
  <si>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</si>
  <si>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</si>
  <si>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</si>
  <si>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</si>
  <si>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</si>
  <si>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</si>
  <si>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</si>
  <si>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</si>
  <si>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</si>
  <si>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</si>
  <si>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</si>
  <si>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</si>
  <si>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</si>
  <si>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</si>
  <si>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</si>
  <si>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</si>
  <si>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</si>
  <si>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</si>
  <si>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</si>
  <si>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</si>
  <si>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</si>
  <si>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</si>
  <si>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</si>
  <si>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</si>
  <si>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</si>
  <si>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</si>
  <si>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</si>
  <si>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</si>
  <si>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</si>
  <si>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</si>
  <si>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</si>
  <si>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</si>
  <si>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</si>
  <si>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</si>
  <si>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</si>
  <si>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</si>
  <si>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</si>
  <si>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</si>
  <si>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</si>
  <si>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</si>
  <si>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</si>
  <si>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</si>
  <si>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</si>
  <si>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</si>
  <si>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</si>
  <si>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</si>
  <si>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</si>
  <si>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</si>
  <si>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</si>
  <si>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</si>
  <si>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</si>
  <si>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</si>
  <si>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</si>
  <si>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</si>
  <si>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</si>
  <si>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</si>
  <si>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</si>
  <si>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</si>
  <si>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</si>
  <si>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</si>
  <si>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</si>
  <si>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</si>
  <si>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</si>
  <si>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</si>
  <si>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</si>
  <si>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</si>
  <si>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</si>
  <si>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</si>
  <si>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</si>
  <si>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</si>
  <si>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</si>
  <si>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</si>
  <si>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</si>
  <si>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</si>
  <si>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</si>
  <si>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</si>
  <si>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</si>
  <si>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</si>
  <si>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</si>
  <si>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</si>
  <si>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</si>
  <si>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</si>
  <si>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</si>
  <si>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</si>
  <si>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</si>
  <si>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</si>
  <si>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</si>
  <si>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</si>
  <si>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</si>
  <si>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</si>
  <si>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</si>
  <si>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</si>
  <si>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</si>
  <si>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</si>
  <si>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</si>
  <si>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</si>
  <si>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</si>
  <si>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</si>
  <si>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</si>
  <si>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</si>
  <si>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</si>
  <si>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</si>
  <si>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</si>
  <si>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</si>
  <si>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</si>
  <si>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</si>
  <si>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</si>
  <si>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</si>
  <si>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</si>
  <si>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</si>
  <si>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</si>
  <si>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</si>
  <si>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</si>
  <si>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</si>
  <si>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</si>
  <si>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</si>
  <si>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</si>
  <si>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</si>
  <si>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</si>
  <si>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</si>
  <si>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</si>
  <si>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</si>
  <si>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</si>
  <si>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</si>
  <si>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</si>
  <si>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</si>
  <si>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</si>
  <si>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</si>
  <si>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</si>
  <si>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</si>
  <si>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</si>
  <si>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</si>
  <si>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</si>
  <si>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</si>
  <si>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</si>
  <si>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</si>
  <si>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</si>
  <si>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</si>
  <si>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</si>
  <si>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</si>
  <si>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</si>
  <si>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</si>
  <si>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</si>
  <si>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</si>
  <si>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</si>
  <si>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</si>
  <si>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</si>
  <si>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</si>
  <si>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</si>
  <si>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</si>
  <si>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</si>
  <si>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</si>
  <si>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</si>
  <si>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</si>
  <si>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</si>
  <si>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</si>
  <si>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</si>
  <si>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</si>
  <si>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</si>
  <si>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</si>
  <si>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</si>
  <si>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</si>
  <si>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</si>
  <si>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</si>
  <si>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</si>
  <si>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</si>
  <si>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</si>
  <si>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</si>
  <si>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</si>
  <si>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</si>
  <si>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</si>
  <si>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</si>
  <si>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</si>
  <si>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</si>
  <si>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</si>
  <si>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</si>
  <si>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</si>
  <si>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</si>
  <si>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</si>
  <si>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</si>
  <si>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</si>
  <si>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</si>
  <si>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</si>
  <si>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</si>
  <si>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</si>
  <si>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</si>
  <si>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</si>
  <si>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</si>
  <si>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</si>
  <si>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</si>
  <si>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</si>
  <si>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</si>
  <si>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</si>
  <si>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</si>
  <si>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</si>
  <si>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</si>
  <si>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</si>
  <si>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</si>
  <si>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</si>
  <si>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</si>
  <si>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</si>
  <si>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</si>
  <si>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</si>
  <si>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</si>
  <si>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</si>
  <si>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</si>
  <si>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</si>
  <si>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</si>
  <si>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</si>
  <si>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</si>
  <si>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</si>
  <si>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</si>
  <si>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</si>
  <si>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</si>
  <si>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</si>
  <si>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</si>
  <si>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</si>
  <si>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</si>
  <si>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</si>
  <si>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</si>
  <si>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</si>
  <si>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</si>
  <si>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</si>
  <si>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</si>
  <si>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</si>
  <si>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</si>
  <si>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</si>
  <si>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</si>
  <si>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</si>
  <si>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</si>
  <si>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</si>
  <si>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</si>
  <si>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</si>
  <si>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</si>
  <si>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</si>
  <si>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</si>
  <si>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</si>
  <si>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</si>
  <si>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</si>
  <si>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</si>
  <si>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</si>
  <si>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</si>
  <si>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</si>
  <si>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</si>
  <si>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</si>
  <si>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</si>
  <si>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</si>
  <si>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</si>
  <si>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</si>
  <si>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</si>
  <si>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</si>
  <si>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</si>
  <si>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</si>
  <si>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</si>
  <si>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</si>
  <si>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</si>
  <si>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</si>
  <si>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</si>
  <si>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</si>
  <si>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</si>
  <si>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</si>
  <si>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</si>
  <si>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</si>
  <si>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</si>
  <si>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</si>
  <si>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</si>
  <si>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</si>
  <si>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</si>
  <si>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</si>
  <si>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</si>
  <si>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</si>
  <si>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</si>
  <si>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</si>
  <si>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</si>
  <si>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</si>
  <si>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</si>
  <si>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</si>
  <si>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</si>
  <si>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</si>
  <si>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</si>
  <si>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</si>
  <si>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</si>
  <si>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</si>
  <si>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</si>
  <si>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</si>
  <si>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</si>
  <si>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</si>
  <si>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</si>
  <si>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</si>
  <si>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</si>
  <si>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</si>
  <si>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</si>
  <si>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</si>
  <si>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</si>
  <si>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</si>
  <si>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</si>
  <si>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</si>
  <si>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</si>
  <si>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</si>
  <si>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</si>
  <si>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</si>
  <si>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</si>
  <si>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</si>
  <si>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</si>
  <si>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</si>
  <si>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</si>
  <si>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</si>
  <si>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</si>
  <si>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</si>
  <si>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</si>
  <si>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</si>
  <si>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</si>
  <si>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</si>
  <si>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</si>
  <si>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</si>
  <si>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</si>
  <si>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</si>
  <si>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</si>
  <si>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</si>
  <si>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</si>
  <si>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</si>
  <si>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</si>
  <si>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</si>
  <si>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</si>
  <si>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</si>
  <si>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</si>
  <si>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</si>
  <si>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</si>
  <si>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</si>
  <si>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</si>
  <si>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</si>
  <si>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</si>
  <si>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</si>
  <si>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</si>
  <si>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</si>
  <si>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</si>
  <si>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</si>
  <si>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</si>
  <si>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</si>
  <si>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</si>
  <si>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</si>
  <si>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</si>
  <si>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</si>
  <si>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</si>
  <si>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</si>
  <si>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</si>
  <si>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</si>
  <si>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</si>
  <si>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</si>
  <si>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</si>
  <si>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</si>
  <si>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</si>
  <si>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</si>
  <si>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</si>
  <si>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</si>
  <si>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</si>
  <si>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</si>
  <si>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</si>
  <si>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</si>
  <si>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</si>
  <si>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</si>
  <si>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</si>
  <si>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</si>
  <si>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</si>
  <si>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</si>
  <si>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</si>
  <si>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</si>
  <si>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</si>
  <si>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</si>
  <si>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</si>
  <si>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</si>
  <si>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</si>
  <si>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</si>
  <si>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</si>
  <si>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</si>
  <si>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</si>
  <si>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</si>
  <si>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</si>
  <si>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</si>
  <si>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</si>
  <si>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</si>
  <si>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</si>
  <si>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</si>
  <si>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</si>
  <si>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</si>
  <si>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</si>
  <si>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</si>
  <si>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</si>
  <si>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</si>
  <si>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</si>
  <si>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</si>
  <si>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</si>
  <si>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</si>
  <si>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</si>
  <si>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</si>
  <si>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</si>
  <si>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</si>
  <si>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</si>
  <si>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</si>
  <si>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</si>
  <si>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</si>
  <si>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</si>
  <si>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</si>
  <si>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</si>
  <si>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</si>
  <si>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</si>
  <si>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</si>
  <si>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</si>
  <si>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</si>
  <si>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</si>
  <si>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</si>
  <si>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</si>
  <si>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</si>
  <si>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</si>
  <si>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</si>
  <si>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</si>
  <si>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</si>
  <si>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</si>
  <si>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</si>
  <si>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</si>
  <si>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</si>
  <si>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</si>
  <si>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</si>
  <si>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</si>
  <si>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</si>
  <si>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</si>
  <si>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</si>
  <si>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</si>
  <si>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</si>
  <si>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</si>
  <si>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</si>
  <si>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</si>
  <si>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</si>
  <si>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</si>
  <si>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</si>
  <si>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</si>
  <si>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</si>
  <si>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</si>
  <si>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</si>
  <si>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</si>
  <si>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</si>
  <si>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</si>
  <si>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</si>
  <si>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</si>
  <si>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</si>
  <si>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</si>
  <si>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</si>
  <si>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</si>
  <si>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</si>
  <si>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</si>
  <si>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</si>
  <si>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</si>
  <si>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</si>
  <si>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</si>
  <si>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</si>
  <si>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</si>
  <si>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</si>
  <si>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</si>
  <si>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</si>
  <si>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</si>
  <si>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</si>
  <si>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</si>
  <si>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</si>
  <si>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</si>
  <si>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</si>
  <si>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</si>
  <si>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</si>
  <si>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</si>
  <si>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</si>
  <si>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</si>
  <si>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</si>
  <si>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</si>
  <si>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</si>
  <si>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</si>
  <si>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</si>
  <si>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</si>
  <si>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</si>
  <si>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</si>
  <si>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</si>
  <si>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</si>
  <si>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</si>
  <si>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</si>
  <si>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</si>
  <si>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</si>
  <si>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</si>
  <si>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</si>
  <si>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</si>
  <si>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</si>
  <si>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</si>
  <si>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</si>
  <si>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</si>
  <si>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</si>
  <si>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</si>
  <si>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</si>
  <si>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</si>
  <si>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</si>
  <si>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</si>
  <si>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</si>
  <si>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</si>
  <si>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</si>
  <si>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</si>
  <si>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</si>
  <si>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</si>
  <si>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</si>
  <si>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</si>
  <si>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</si>
  <si>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</si>
  <si>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</si>
  <si>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</si>
  <si>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</si>
  <si>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</si>
  <si>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</si>
  <si>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</si>
  <si>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</si>
  <si>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</si>
  <si>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</si>
  <si>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</si>
  <si>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</si>
  <si>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</si>
  <si>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</si>
  <si>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</si>
  <si>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</si>
  <si>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</si>
  <si>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</si>
  <si>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</si>
  <si>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</si>
  <si>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</si>
  <si>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</si>
  <si>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</si>
  <si>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</si>
  <si>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</si>
  <si>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</si>
  <si>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</si>
  <si>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</si>
  <si>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</si>
  <si>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</si>
  <si>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</si>
  <si>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</si>
  <si>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</si>
  <si>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</si>
  <si>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</si>
  <si>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</si>
  <si>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</si>
  <si>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</si>
  <si>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</si>
  <si>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</si>
  <si>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</si>
  <si>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</si>
  <si>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</si>
  <si>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</si>
  <si>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</si>
  <si>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</si>
  <si>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</si>
  <si>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</si>
  <si>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</si>
  <si>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</si>
  <si>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</si>
  <si>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</si>
  <si>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</si>
  <si>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</si>
  <si>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</si>
  <si>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</si>
  <si>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</si>
  <si>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</si>
  <si>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</si>
  <si>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</si>
  <si>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</si>
  <si>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</si>
  <si>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</si>
  <si>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</si>
  <si>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</si>
  <si>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</si>
  <si>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</si>
  <si>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</si>
  <si>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</si>
  <si>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</si>
  <si>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</si>
  <si>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</si>
  <si>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</si>
  <si>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</si>
  <si>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</si>
  <si>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</si>
  <si>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</si>
  <si>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</si>
  <si>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</si>
  <si>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</si>
  <si>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</si>
  <si>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</si>
  <si>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</si>
  <si>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</si>
  <si>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</si>
  <si>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</si>
  <si>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</si>
  <si>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</si>
  <si>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</si>
  <si>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</si>
  <si>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</si>
  <si>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</si>
  <si>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</si>
  <si>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</si>
  <si>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</si>
  <si>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</si>
  <si>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</si>
  <si>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</si>
  <si>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</si>
  <si>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</si>
  <si>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</si>
  <si>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</si>
  <si>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</si>
  <si>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</si>
  <si>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</si>
  <si>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</si>
  <si>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</si>
  <si>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</si>
  <si>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</si>
  <si>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</si>
  <si>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</si>
  <si>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</si>
  <si>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</si>
  <si>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</si>
  <si>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</si>
  <si>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</si>
  <si>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</si>
  <si>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</si>
  <si>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</si>
  <si>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</si>
  <si>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</si>
  <si>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</si>
  <si>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</si>
  <si>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</si>
  <si>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</si>
  <si>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</si>
  <si>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</si>
  <si>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</si>
  <si>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</si>
  <si>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</si>
  <si>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</si>
  <si>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</si>
  <si>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</si>
  <si>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</si>
  <si>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</si>
  <si>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</si>
  <si>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</si>
  <si>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</si>
  <si>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</si>
  <si>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</si>
  <si>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</si>
  <si>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</si>
  <si>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</si>
  <si>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</si>
  <si>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</si>
  <si>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</si>
  <si>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</si>
  <si>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</si>
  <si>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</si>
  <si>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</si>
  <si>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</si>
  <si>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</si>
  <si>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</si>
  <si>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</si>
  <si>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</si>
  <si>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</si>
  <si>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</si>
  <si>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</si>
  <si>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</si>
  <si>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</si>
  <si>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</si>
  <si>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</si>
  <si>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</si>
  <si>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</si>
  <si>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</si>
  <si>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</si>
  <si>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</si>
  <si>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</si>
  <si>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</si>
  <si>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</si>
  <si>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</si>
  <si>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</si>
  <si>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</si>
  <si>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</si>
  <si>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</si>
  <si>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</si>
  <si>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</si>
  <si>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</si>
  <si>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</si>
  <si>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</si>
  <si>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</si>
  <si>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</si>
  <si>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</si>
  <si>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</si>
  <si>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</si>
  <si>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</si>
  <si>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</si>
  <si>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</si>
  <si>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</si>
  <si>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</si>
  <si>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</si>
  <si>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</si>
  <si>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</si>
  <si>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</si>
  <si>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</si>
  <si>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</si>
  <si>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</si>
  <si>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</si>
  <si>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</si>
  <si>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</si>
  <si>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</si>
  <si>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</si>
  <si>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</si>
  <si>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</si>
  <si>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</si>
  <si>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</si>
  <si>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</si>
  <si>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</si>
  <si>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</si>
  <si>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</si>
  <si>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</si>
  <si>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</si>
  <si>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</si>
  <si>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</si>
  <si>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</si>
  <si>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</si>
  <si>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</si>
  <si>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</si>
  <si>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</si>
  <si>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</si>
  <si>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</si>
  <si>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</si>
  <si>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</si>
  <si>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</si>
  <si>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</si>
  <si>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</si>
  <si>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</si>
  <si>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</si>
  <si>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</si>
  <si>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</si>
  <si>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</si>
  <si>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</si>
  <si>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</si>
  <si>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</si>
  <si>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</si>
  <si>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</si>
  <si>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</si>
  <si>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</si>
  <si>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</si>
  <si>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</si>
  <si>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</si>
  <si>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</si>
  <si>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</si>
  <si>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</si>
  <si>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</si>
  <si>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</si>
  <si>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</si>
  <si>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</si>
  <si>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</si>
  <si>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</si>
  <si>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</si>
  <si>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</si>
  <si>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</si>
  <si>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</si>
  <si>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</si>
  <si>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</si>
  <si>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</si>
  <si>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</si>
  <si>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</si>
  <si>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</si>
  <si>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</si>
  <si>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</si>
  <si>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</si>
  <si>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</si>
  <si>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</si>
  <si>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</si>
  <si>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</si>
  <si>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</si>
  <si>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</si>
  <si>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</si>
  <si>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</si>
  <si>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</si>
  <si>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</si>
  <si>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</si>
  <si>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</si>
  <si>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</si>
  <si>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</si>
  <si>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</si>
  <si>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</si>
  <si>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</si>
  <si>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</si>
  <si>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</si>
  <si>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</si>
  <si>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</si>
  <si>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</si>
  <si>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</si>
  <si>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</si>
  <si>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</si>
  <si>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</si>
  <si>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</si>
  <si>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</si>
  <si>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</si>
  <si>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</si>
  <si>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</si>
  <si>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</si>
  <si>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</si>
  <si>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</si>
  <si>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</si>
  <si>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</si>
  <si>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</si>
  <si>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</si>
  <si>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</si>
  <si>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</si>
  <si>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</si>
  <si>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</si>
  <si>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</si>
  <si>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</si>
  <si>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</si>
  <si>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</si>
  <si>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</si>
  <si>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</si>
  <si>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</si>
  <si>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</si>
  <si>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</si>
  <si>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</si>
  <si>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</si>
  <si>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</si>
  <si>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</si>
  <si>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</si>
  <si>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</si>
  <si>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</si>
  <si>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</si>
  <si>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</si>
  <si>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</si>
  <si>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</si>
  <si>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</si>
  <si>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</si>
  <si>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</si>
  <si>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</si>
  <si>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</si>
  <si>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</si>
  <si>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</si>
  <si>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</si>
  <si>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</si>
  <si>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</si>
  <si>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</si>
  <si>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</si>
  <si>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</si>
  <si>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</si>
  <si>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</si>
  <si>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</si>
  <si>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</si>
  <si>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</si>
  <si>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</si>
  <si>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</si>
  <si>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</si>
  <si>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</si>
  <si>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</si>
  <si>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</si>
  <si>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</si>
  <si>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</si>
  <si>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</si>
  <si>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</si>
  <si>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</si>
  <si>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</si>
  <si>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</si>
  <si>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</si>
  <si>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</si>
  <si>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</si>
  <si>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</si>
  <si>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</si>
  <si>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</si>
  <si>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</si>
  <si>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</si>
  <si>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</si>
  <si>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</si>
  <si>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</si>
  <si>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</si>
  <si>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</si>
  <si>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</si>
  <si>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</si>
  <si>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</si>
  <si>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</si>
  <si>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</si>
  <si>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</si>
  <si>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</si>
  <si>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</si>
  <si>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</si>
  <si>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</si>
  <si>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</si>
  <si>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</si>
  <si>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</si>
  <si>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</si>
  <si>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</si>
  <si>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</si>
  <si>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</si>
  <si>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</si>
  <si>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</si>
  <si>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</si>
  <si>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</si>
  <si>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</si>
  <si>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</si>
  <si>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</si>
  <si>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</si>
  <si>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</si>
  <si>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</si>
  <si>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</si>
  <si>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</si>
  <si>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</si>
  <si>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</si>
  <si>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</si>
  <si>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</si>
  <si>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</si>
  <si>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</si>
  <si>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</si>
  <si>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</si>
  <si>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</si>
  <si>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</si>
  <si>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</si>
  <si>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</si>
  <si>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</si>
  <si>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</si>
  <si>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</si>
  <si>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</si>
  <si>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</si>
  <si>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</si>
  <si>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</si>
  <si>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</si>
  <si>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</si>
  <si>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</si>
  <si>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</si>
  <si>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</si>
  <si>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</si>
  <si>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</si>
  <si>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</si>
  <si>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</si>
  <si>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</si>
  <si>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</si>
  <si>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</si>
  <si>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</si>
  <si>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</si>
  <si>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</si>
  <si>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</si>
  <si>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</si>
  <si>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</si>
  <si>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</si>
  <si>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</si>
  <si>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</si>
  <si>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</si>
  <si>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</si>
  <si>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</si>
  <si>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</si>
  <si>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</si>
  <si>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</si>
  <si>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</si>
  <si>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</si>
  <si>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</si>
  <si>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</si>
  <si>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</si>
  <si>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</si>
  <si>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</si>
  <si>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</si>
  <si>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</si>
  <si>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</si>
  <si>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</si>
  <si>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</si>
  <si>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</si>
  <si>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</si>
  <si>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</si>
  <si>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</si>
  <si>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</si>
  <si>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</si>
  <si>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</si>
  <si>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</si>
  <si>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</si>
  <si>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</si>
  <si>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</si>
  <si>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</si>
  <si>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</si>
  <si>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</si>
  <si>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</si>
  <si>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</si>
  <si>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</si>
  <si>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</si>
  <si>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</si>
  <si>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</si>
  <si>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</si>
  <si>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</si>
  <si>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</si>
  <si>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</si>
  <si>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</si>
  <si>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</si>
  <si>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</si>
  <si>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</si>
  <si>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</si>
  <si>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</si>
  <si>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</si>
  <si>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</si>
  <si>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</si>
  <si>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</si>
  <si>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</si>
  <si>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</si>
  <si>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</si>
  <si>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</si>
  <si>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</si>
  <si>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</si>
  <si>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</si>
  <si>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</si>
  <si>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</si>
  <si>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</si>
  <si>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</si>
  <si>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</si>
  <si>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</si>
  <si>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</si>
  <si>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</si>
  <si>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</si>
  <si>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</si>
  <si>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</si>
  <si>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</si>
  <si>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</si>
  <si>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</si>
  <si>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</si>
  <si>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</si>
  <si>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</si>
  <si>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</si>
  <si>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</si>
  <si>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</si>
  <si>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</si>
  <si>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</si>
  <si>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</si>
  <si>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</si>
  <si>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</si>
  <si>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</si>
  <si>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</si>
  <si>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</si>
  <si>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</si>
  <si>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</si>
  <si>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</si>
  <si>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</si>
  <si>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</si>
  <si>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</si>
  <si>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</si>
  <si>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</si>
  <si>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</si>
  <si>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</si>
  <si>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</si>
  <si>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</si>
  <si>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</si>
  <si>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</si>
  <si>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</si>
  <si>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</si>
  <si>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</si>
  <si>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</si>
  <si>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</si>
  <si>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</si>
  <si>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</si>
  <si>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</si>
  <si>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</si>
  <si>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</si>
  <si>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</si>
  <si>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</si>
  <si>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</si>
  <si>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</si>
  <si>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</si>
  <si>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</si>
  <si>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</si>
  <si>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</si>
  <si>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</si>
  <si>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</si>
  <si>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</si>
  <si>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</si>
  <si>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</si>
  <si>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</si>
  <si>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</si>
  <si>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</si>
  <si>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</si>
  <si>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</si>
  <si>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</si>
  <si>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</si>
  <si>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</si>
  <si>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</si>
  <si>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</si>
  <si>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</si>
  <si>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</si>
  <si>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</si>
  <si>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</si>
  <si>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</si>
  <si>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</si>
  <si>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</si>
  <si>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</si>
  <si>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</si>
  <si>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</si>
  <si>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</si>
  <si>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</si>
  <si>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</si>
  <si>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</si>
  <si>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</si>
  <si>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</si>
  <si>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</si>
  <si>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</si>
  <si>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</si>
  <si>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</si>
  <si>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</si>
  <si>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</si>
  <si>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</si>
  <si>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</si>
  <si>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</si>
  <si>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</si>
  <si>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</si>
  <si>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</si>
  <si>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</si>
  <si>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</si>
  <si>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</si>
  <si>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</si>
  <si>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</si>
  <si>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</si>
  <si>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</si>
  <si>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</si>
  <si>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</si>
  <si>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</si>
  <si>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</si>
  <si>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</si>
  <si>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</si>
  <si>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</si>
  <si>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</si>
  <si>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</si>
  <si>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</si>
  <si>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</si>
  <si>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</si>
  <si>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</si>
  <si>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</si>
  <si>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</si>
  <si>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</si>
  <si>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</si>
  <si>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</si>
  <si>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</si>
  <si>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</si>
  <si>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</si>
  <si>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</si>
  <si>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</si>
  <si>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</si>
  <si>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</si>
  <si>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</si>
  <si>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</si>
  <si>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</si>
  <si>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</si>
  <si>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</si>
  <si>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</si>
  <si>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</si>
  <si>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</si>
  <si>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</si>
  <si>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</si>
  <si>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</si>
  <si>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</si>
  <si>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</si>
  <si>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</si>
  <si>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</si>
  <si>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</si>
  <si>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</si>
  <si>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</si>
  <si>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</si>
  <si>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</si>
  <si>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</si>
  <si>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</si>
  <si>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</si>
  <si>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</si>
  <si>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</si>
  <si>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</si>
  <si>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</si>
  <si>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</si>
  <si>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</si>
  <si>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</si>
  <si>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</si>
  <si>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</si>
  <si>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</si>
  <si>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</si>
  <si>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</si>
  <si>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</si>
  <si>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</si>
  <si>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</si>
  <si>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</si>
  <si>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</si>
  <si>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</si>
  <si>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</si>
  <si>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</si>
  <si>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</si>
  <si>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</si>
  <si>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</si>
  <si>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</si>
  <si>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</si>
  <si>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</si>
  <si>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</si>
  <si>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</si>
  <si>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</si>
  <si>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</si>
  <si>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</si>
  <si>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</si>
  <si>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</si>
  <si>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</si>
  <si>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</si>
  <si>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</si>
  <si>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</si>
  <si>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</si>
  <si>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</si>
  <si>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</si>
  <si>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</si>
  <si>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</si>
  <si>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</si>
  <si>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</si>
  <si>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</si>
  <si>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</si>
  <si>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</si>
  <si>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</si>
  <si>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</si>
  <si>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</si>
  <si>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</si>
  <si>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</si>
  <si>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</si>
  <si>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</si>
  <si>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</si>
  <si>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</si>
  <si>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</si>
  <si>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</si>
  <si>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</si>
  <si>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</si>
  <si>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</si>
  <si>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</si>
  <si>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</si>
  <si>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</si>
  <si>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</si>
  <si>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</si>
  <si>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</si>
  <si>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</si>
  <si>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</si>
  <si>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</si>
  <si>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</si>
  <si>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</si>
  <si>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</si>
  <si>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</si>
  <si>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</si>
  <si>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</si>
  <si>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</si>
  <si>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</si>
  <si>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</si>
  <si>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</si>
  <si>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</si>
  <si>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</si>
  <si>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</si>
  <si>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</si>
  <si>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</si>
  <si>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</si>
  <si>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</si>
  <si>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</si>
  <si>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</si>
  <si>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</si>
  <si>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</si>
  <si>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</si>
  <si>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</si>
  <si>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</si>
  <si>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</si>
  <si>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</si>
  <si>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</si>
  <si>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</si>
  <si>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</si>
  <si>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</si>
  <si>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</si>
  <si>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</si>
  <si>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</si>
  <si>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</si>
  <si>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</si>
  <si>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</si>
  <si>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</si>
  <si>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</si>
  <si>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</si>
  <si>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</si>
  <si>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</si>
  <si>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</si>
  <si>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</si>
  <si>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</si>
  <si>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</si>
  <si>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</si>
  <si>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</si>
  <si>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</si>
  <si>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</si>
  <si>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</si>
  <si>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</si>
  <si>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</si>
  <si>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</si>
  <si>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</si>
  <si>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</si>
  <si>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</si>
  <si>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</si>
  <si>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</si>
  <si>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</si>
  <si>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</si>
  <si>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</si>
  <si>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</si>
  <si>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</si>
  <si>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</si>
  <si>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</si>
  <si>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</si>
  <si>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</si>
  <si>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</si>
  <si>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</si>
  <si>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</si>
  <si>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</si>
  <si>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</si>
  <si>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</si>
  <si>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</si>
  <si>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</si>
  <si>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</si>
  <si>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</si>
  <si>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</si>
  <si>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</si>
  <si>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</si>
  <si>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</si>
  <si>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</si>
  <si>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</si>
  <si>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</si>
  <si>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</si>
  <si>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</si>
  <si>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</si>
  <si>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</si>
  <si>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</si>
  <si>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</si>
  <si>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</si>
  <si>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</si>
  <si>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</si>
  <si>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</si>
  <si>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</si>
  <si>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</si>
  <si>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</si>
  <si>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</si>
  <si>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</si>
  <si>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</si>
  <si>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</si>
  <si>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</si>
  <si>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</si>
  <si>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</si>
  <si>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</si>
  <si>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</si>
  <si>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</si>
  <si>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</si>
  <si>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</si>
  <si>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</si>
  <si>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</si>
  <si>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</si>
  <si>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</si>
  <si>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</si>
  <si>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</si>
  <si>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</si>
  <si>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</si>
  <si>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</si>
  <si>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</si>
  <si>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</si>
  <si>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</si>
  <si>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</si>
  <si>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</si>
  <si>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</si>
  <si>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</si>
  <si>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</si>
  <si>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</si>
  <si>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</si>
  <si>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</si>
  <si>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</si>
  <si>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</si>
  <si>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</si>
  <si>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</si>
  <si>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</si>
  <si>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</si>
  <si>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</si>
  <si>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</si>
  <si>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</si>
  <si>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</si>
  <si>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</si>
  <si>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</si>
  <si>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</si>
  <si>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</si>
  <si>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</si>
  <si>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</si>
  <si>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</si>
  <si>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</si>
  <si>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</si>
  <si>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</si>
  <si>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</si>
  <si>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</si>
  <si>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</si>
  <si>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</si>
  <si>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</si>
  <si>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</si>
  <si>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</si>
  <si>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</si>
  <si>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</si>
  <si>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</si>
  <si>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</si>
  <si>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</si>
  <si>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</si>
  <si>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</si>
  <si>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</si>
  <si>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</si>
  <si>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</si>
  <si>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</si>
  <si>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</si>
  <si>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</si>
  <si>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</si>
  <si>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</si>
  <si>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</si>
  <si>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</si>
  <si>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</si>
  <si>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</si>
  <si>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</si>
  <si>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</si>
  <si>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</si>
  <si>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</si>
  <si>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</si>
  <si>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</si>
  <si>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</si>
  <si>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</si>
  <si>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</si>
  <si>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</si>
  <si>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</si>
  <si>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</si>
  <si>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</si>
  <si>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</si>
  <si>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</si>
  <si>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</si>
  <si>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</si>
  <si>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</si>
  <si>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</si>
  <si>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</si>
  <si>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</si>
  <si>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</si>
  <si>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</si>
  <si>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</si>
  <si>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</si>
  <si>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</si>
  <si>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</si>
  <si>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</si>
  <si>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</si>
  <si>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</si>
  <si>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</si>
  <si>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</si>
  <si>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</si>
  <si>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</si>
  <si>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</si>
  <si>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</si>
  <si>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</si>
  <si>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</si>
  <si>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</si>
  <si>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</si>
  <si>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</si>
  <si>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</si>
  <si>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</si>
  <si>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</si>
  <si>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</si>
  <si>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</si>
  <si>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</si>
  <si>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</si>
  <si>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</si>
  <si>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</si>
  <si>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</si>
  <si>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</si>
  <si>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</si>
  <si>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</si>
  <si>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</si>
  <si>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</si>
  <si>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</si>
  <si>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</si>
  <si>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</si>
  <si>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</si>
  <si>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</si>
  <si>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</si>
  <si>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</si>
  <si>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</si>
  <si>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</si>
  <si>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</si>
  <si>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</si>
  <si>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</si>
  <si>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</si>
  <si>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</si>
  <si>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</si>
  <si>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</si>
  <si>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</si>
  <si>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</si>
  <si>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</si>
  <si>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</si>
  <si>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</si>
  <si>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</si>
  <si>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</si>
  <si>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</si>
  <si>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</si>
  <si>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</si>
  <si>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</si>
  <si>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</si>
  <si>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</si>
  <si>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</si>
  <si>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</si>
  <si>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</si>
  <si>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</si>
  <si>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</si>
  <si>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</si>
  <si>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</si>
  <si>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</si>
  <si>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</si>
  <si>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</si>
  <si>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</si>
  <si>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</si>
  <si>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</si>
  <si>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</si>
  <si>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</si>
  <si>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</si>
  <si>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</si>
  <si>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</si>
  <si>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</si>
  <si>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</si>
  <si>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</si>
  <si>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</si>
  <si>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</si>
  <si>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</si>
  <si>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</si>
  <si>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</si>
  <si>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</si>
  <si>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</si>
  <si>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</si>
  <si>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</si>
  <si>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</si>
  <si>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</si>
  <si>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</si>
  <si>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</si>
  <si>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</si>
  <si>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</si>
  <si>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</si>
  <si>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</si>
  <si>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</si>
  <si>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</si>
  <si>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</si>
  <si>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</si>
  <si>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</si>
  <si>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</si>
  <si>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</si>
  <si>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</si>
  <si>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</si>
  <si>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</si>
  <si>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</si>
  <si>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</si>
  <si>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</si>
  <si>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</si>
  <si>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</si>
  <si>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</si>
  <si>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</si>
  <si>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</si>
  <si>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</si>
  <si>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</si>
  <si>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</si>
  <si>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</si>
  <si>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</si>
  <si>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</si>
  <si>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</si>
  <si>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</si>
  <si>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</si>
  <si>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</si>
  <si>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</si>
  <si>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</si>
  <si>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</si>
  <si>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</si>
  <si>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</si>
  <si>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</si>
  <si>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</si>
  <si>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</si>
  <si>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</si>
  <si>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</si>
  <si>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</si>
  <si>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</si>
  <si>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</si>
  <si>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</si>
  <si>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</si>
  <si>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</si>
  <si>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</si>
  <si>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</si>
  <si>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</si>
  <si>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</si>
  <si>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</si>
  <si>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</si>
  <si>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</si>
  <si>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</si>
  <si>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</si>
  <si>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</si>
  <si>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</si>
  <si>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</si>
  <si>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</si>
  <si>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</si>
  <si>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</si>
  <si>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</si>
  <si>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</si>
  <si>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</si>
  <si>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</si>
  <si>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</si>
  <si>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</si>
  <si>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</si>
  <si>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</si>
  <si>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</si>
  <si>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</si>
  <si>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</si>
  <si>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</si>
  <si>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</si>
  <si>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</si>
  <si>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</si>
  <si>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</si>
  <si>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</si>
  <si>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</si>
  <si>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</si>
  <si>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</si>
  <si>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</si>
  <si>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</si>
  <si>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</si>
  <si>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</si>
  <si>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</si>
  <si>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</si>
  <si>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</si>
  <si>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</si>
  <si>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</si>
  <si>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</si>
  <si>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</si>
  <si>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</si>
  <si>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</si>
  <si>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</si>
  <si>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</si>
  <si>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</si>
  <si>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</si>
  <si>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</si>
  <si>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</si>
  <si>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</si>
  <si>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</si>
  <si>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</si>
  <si>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</si>
  <si>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</si>
  <si>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</si>
  <si>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</si>
  <si>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</si>
  <si>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</si>
  <si>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</si>
  <si>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</si>
  <si>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</si>
  <si>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</si>
  <si>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</si>
  <si>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</si>
  <si>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</si>
  <si>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</si>
  <si>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</si>
  <si>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</si>
  <si>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</si>
  <si>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</si>
  <si>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</si>
  <si>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</si>
  <si>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</si>
  <si>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</si>
  <si>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</si>
  <si>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</si>
  <si>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</si>
  <si>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</si>
  <si>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</si>
  <si>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</si>
  <si>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</si>
  <si>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</si>
  <si>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</si>
  <si>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</si>
  <si>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</si>
  <si>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</si>
  <si>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</si>
  <si>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</si>
  <si>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</si>
  <si>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</si>
  <si>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</si>
  <si>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</si>
  <si>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</si>
  <si>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</si>
  <si>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</si>
  <si>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</si>
  <si>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</si>
  <si>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</si>
  <si>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</si>
  <si>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</si>
  <si>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</si>
  <si>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</si>
  <si>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</si>
  <si>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</si>
  <si>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</si>
  <si>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</si>
  <si>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</si>
  <si>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</si>
  <si>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</si>
  <si>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</si>
  <si>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</si>
  <si>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</si>
  <si>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</si>
  <si>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</si>
  <si>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</si>
  <si>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</si>
  <si>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</si>
  <si>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</si>
  <si>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</si>
  <si>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</si>
  <si>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</si>
  <si>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</si>
  <si>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</si>
  <si>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</si>
  <si>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</si>
  <si>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</si>
  <si>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</si>
  <si>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</si>
  <si>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</si>
  <si>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</si>
  <si>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</si>
  <si>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</si>
  <si>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</si>
  <si>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</si>
  <si>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</si>
  <si>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</si>
  <si>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</si>
  <si>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</si>
  <si>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</si>
  <si>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</si>
  <si>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</si>
  <si>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</si>
  <si>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</si>
  <si>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</si>
  <si>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</si>
  <si>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</si>
  <si>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</si>
  <si>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</si>
  <si>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</si>
  <si>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</si>
  <si>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</si>
  <si>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</si>
  <si>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</si>
  <si>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</si>
  <si>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</si>
  <si>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</si>
  <si>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</si>
  <si>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</si>
  <si>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</si>
  <si>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</si>
  <si>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</si>
  <si>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</si>
  <si>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</si>
  <si>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</si>
  <si>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</si>
  <si>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</si>
  <si>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</si>
  <si>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</si>
  <si>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</si>
  <si>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</si>
  <si>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</si>
  <si>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</si>
  <si>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</si>
  <si>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</si>
  <si>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</si>
  <si>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</si>
  <si>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</si>
  <si>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</si>
  <si>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</si>
  <si>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</si>
  <si>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</si>
  <si>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</si>
  <si>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</si>
  <si>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</si>
  <si>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</si>
  <si>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</si>
  <si>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</si>
  <si>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</si>
  <si>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</si>
  <si>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</si>
  <si>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</si>
  <si>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</si>
  <si>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</si>
  <si>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</si>
  <si>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</si>
  <si>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</si>
  <si>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</si>
  <si>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</si>
  <si>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</si>
  <si>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</si>
  <si>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</si>
  <si>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</si>
  <si>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</si>
  <si>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</si>
  <si>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</si>
  <si>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</si>
  <si>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</si>
  <si>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</si>
  <si>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</si>
  <si>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</si>
  <si>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</si>
  <si>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</si>
  <si>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</si>
  <si>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</si>
  <si>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</si>
  <si>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</si>
  <si>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</si>
  <si>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</si>
  <si>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</si>
  <si>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</si>
  <si>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</si>
  <si>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</si>
  <si>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</si>
  <si>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</si>
  <si>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</si>
  <si>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</si>
  <si>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</si>
  <si>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</si>
  <si>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</si>
  <si>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</si>
  <si>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</si>
  <si>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</si>
  <si>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</si>
  <si>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</si>
  <si>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</si>
  <si>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</si>
  <si>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</si>
  <si>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</si>
  <si>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</si>
  <si>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</si>
  <si>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</si>
  <si>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</si>
  <si>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</si>
  <si>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</si>
  <si>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</si>
  <si>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</si>
  <si>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</si>
  <si>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</si>
  <si>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</si>
  <si>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</si>
  <si>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</si>
  <si>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</si>
  <si>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</si>
  <si>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</si>
  <si>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</si>
  <si>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</si>
  <si>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</si>
  <si>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</si>
  <si>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</si>
  <si>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</si>
  <si>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</si>
  <si>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</si>
  <si>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</si>
  <si>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</si>
  <si>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</si>
  <si>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</si>
  <si>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</si>
  <si>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</si>
  <si>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</si>
  <si>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</si>
  <si>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</si>
  <si>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</si>
  <si>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</si>
  <si>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</si>
  <si>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</si>
  <si>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</si>
  <si>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</si>
  <si>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</si>
  <si>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</si>
  <si>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</si>
  <si>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</si>
  <si>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</si>
  <si>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</si>
  <si>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</si>
  <si>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</si>
  <si>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</si>
  <si>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</si>
  <si>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</si>
  <si>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</si>
  <si>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</si>
  <si>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</si>
  <si>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</si>
  <si>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</si>
  <si>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</si>
  <si>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</si>
  <si>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</si>
  <si>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</si>
  <si>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</si>
  <si>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</si>
  <si>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</si>
  <si>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</si>
  <si>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</si>
  <si>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</si>
  <si>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</si>
  <si>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</si>
  <si>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</si>
  <si>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</si>
  <si>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</si>
  <si>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</si>
  <si>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</si>
  <si>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</si>
  <si>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</si>
  <si>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</si>
  <si>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</si>
  <si>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</si>
  <si>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</si>
  <si>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</si>
  <si>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</si>
  <si>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</si>
  <si>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</si>
  <si>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</si>
  <si>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</si>
  <si>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</si>
  <si>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</si>
  <si>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</si>
  <si>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</si>
  <si>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</si>
  <si>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</si>
  <si>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</si>
  <si>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</si>
  <si>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</si>
  <si>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</si>
  <si>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</si>
  <si>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</si>
  <si>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</si>
  <si>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</si>
  <si>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</si>
  <si>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</si>
  <si>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</si>
  <si>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</si>
  <si>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</si>
  <si>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</si>
  <si>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</si>
  <si>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</si>
  <si>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</si>
  <si>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</si>
  <si>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</si>
  <si>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</si>
  <si>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</si>
  <si>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</si>
  <si>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</si>
  <si>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</si>
  <si>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</si>
  <si>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</si>
  <si>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</si>
  <si>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</si>
  <si>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</si>
  <si>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</si>
  <si>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</si>
  <si>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</si>
  <si>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</si>
  <si>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</si>
  <si>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</si>
  <si>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</si>
  <si>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</si>
  <si>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</si>
  <si>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</si>
  <si>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</si>
  <si>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</si>
  <si>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</si>
  <si>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</si>
  <si>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</si>
  <si>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</si>
  <si>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</si>
  <si>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</si>
  <si>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</si>
  <si>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</si>
  <si>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</si>
  <si>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</si>
  <si>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</si>
  <si>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</si>
  <si>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</si>
  <si>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</si>
  <si>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</si>
  <si>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</si>
  <si>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</si>
  <si>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</si>
  <si>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</si>
  <si>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</si>
  <si>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</si>
  <si>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</si>
  <si>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</si>
  <si>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</si>
  <si>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</si>
  <si>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</si>
  <si>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</si>
  <si>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</si>
  <si>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</si>
  <si>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</si>
  <si>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</si>
  <si>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</si>
  <si>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</si>
  <si>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</si>
  <si>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</si>
  <si>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</si>
  <si>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</si>
  <si>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</si>
  <si>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</si>
  <si>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</si>
  <si>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</si>
  <si>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</si>
  <si>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</si>
  <si>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</si>
  <si>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</si>
  <si>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</si>
  <si>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</si>
  <si>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</si>
  <si>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</si>
  <si>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</si>
  <si>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</si>
  <si>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</si>
  <si>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</si>
  <si>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</si>
  <si>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</si>
  <si>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</si>
  <si>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</si>
  <si>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</si>
  <si>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</si>
  <si>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</si>
  <si>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</si>
  <si>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</si>
  <si>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</si>
  <si>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</si>
  <si>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</si>
  <si>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</si>
  <si>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</si>
  <si>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</si>
  <si>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</si>
  <si>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</si>
  <si>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</si>
  <si>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</si>
  <si>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</si>
  <si>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</si>
  <si>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</si>
  <si>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</si>
  <si>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</si>
  <si>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</si>
  <si>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</si>
  <si>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</si>
  <si>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</si>
  <si>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</si>
  <si>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</si>
  <si>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</si>
  <si>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</si>
  <si>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</si>
  <si>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</si>
  <si>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</si>
  <si>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</si>
  <si>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</si>
  <si>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</si>
  <si>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</si>
  <si>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</si>
  <si>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</si>
  <si>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</si>
  <si>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</si>
  <si>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</si>
  <si>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</si>
  <si>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</si>
  <si>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</si>
  <si>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</si>
  <si>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</si>
  <si>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</si>
  <si>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</si>
  <si>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</si>
  <si>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</si>
  <si>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</si>
  <si>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</si>
  <si>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</si>
  <si>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</si>
  <si>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</si>
  <si>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</si>
  <si>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</si>
  <si>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</si>
  <si>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</si>
  <si>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</si>
  <si>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</si>
  <si>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</si>
  <si>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</si>
  <si>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</si>
  <si>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</si>
  <si>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</si>
  <si>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</si>
  <si>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</si>
  <si>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</si>
  <si>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</si>
  <si>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</si>
  <si>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</si>
  <si>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</si>
  <si>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</si>
  <si>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</si>
  <si>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</si>
  <si>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</si>
  <si>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</si>
  <si>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</si>
  <si>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</si>
  <si>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</si>
  <si>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</si>
  <si>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</si>
  <si>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</si>
  <si>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</si>
  <si>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</si>
  <si>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</si>
  <si>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</si>
  <si>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</si>
  <si>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</si>
  <si>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</si>
  <si>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</si>
  <si>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</si>
  <si>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</si>
  <si>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</si>
  <si>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</si>
  <si>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</si>
  <si>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</si>
  <si>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</si>
  <si>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</si>
  <si>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</si>
  <si>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</si>
  <si>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</si>
  <si>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</si>
  <si>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</si>
  <si>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</si>
  <si>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</si>
  <si>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</si>
  <si>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</si>
  <si>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</si>
  <si>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</si>
  <si>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</si>
  <si>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</si>
  <si>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</si>
  <si>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</si>
  <si>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</si>
  <si>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</si>
  <si>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</si>
  <si>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</si>
  <si>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</si>
  <si>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</si>
  <si>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</si>
  <si>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</si>
  <si>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</si>
  <si>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</si>
  <si>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</si>
  <si>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</si>
  <si>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</si>
  <si>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</si>
  <si>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</si>
  <si>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</si>
  <si>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</si>
  <si>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</si>
  <si>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</si>
  <si>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</si>
  <si>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</si>
  <si>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</si>
  <si>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</si>
  <si>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</si>
  <si>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</si>
  <si>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</si>
  <si>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</si>
  <si>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</si>
  <si>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</si>
  <si>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</si>
  <si>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</si>
  <si>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</si>
  <si>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</si>
  <si>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</si>
  <si>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</si>
  <si>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</si>
  <si>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</si>
  <si>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</si>
  <si>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</si>
  <si>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</si>
  <si>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</si>
  <si>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</si>
  <si>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</si>
  <si>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</si>
  <si>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</si>
  <si>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</si>
  <si>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</si>
  <si>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</si>
  <si>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</si>
  <si>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</si>
  <si>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</si>
  <si>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</si>
  <si>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</si>
  <si>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</si>
  <si>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</si>
  <si>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</si>
  <si>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</si>
  <si>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</si>
  <si>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</si>
  <si>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</si>
  <si>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</si>
  <si>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</si>
  <si>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</si>
  <si>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</si>
  <si>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</si>
  <si>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</si>
  <si>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</si>
  <si>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</si>
  <si>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</si>
  <si>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</si>
  <si>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</si>
  <si>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</si>
  <si>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</si>
  <si>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</si>
  <si>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</si>
  <si>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</si>
  <si>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</si>
  <si>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</si>
  <si>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</si>
  <si>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</si>
  <si>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</si>
  <si>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</si>
  <si>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</si>
  <si>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</si>
  <si>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</si>
  <si>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</si>
  <si>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</si>
  <si>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</si>
  <si>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</si>
  <si>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</si>
  <si>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</si>
  <si>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</si>
  <si>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</si>
  <si>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</si>
  <si>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</si>
  <si>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</si>
  <si>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</si>
  <si>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</si>
  <si>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</si>
  <si>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</si>
  <si>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</si>
  <si>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</si>
  <si>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</si>
  <si>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</si>
  <si>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</si>
  <si>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</si>
  <si>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</si>
  <si>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</si>
  <si>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</si>
  <si>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</si>
  <si>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</si>
  <si>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</si>
  <si>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</si>
  <si>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</si>
  <si>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</si>
  <si>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</si>
  <si>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</si>
  <si>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</si>
  <si>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</si>
  <si>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</si>
  <si>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</si>
  <si>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</si>
  <si>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</si>
  <si>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</si>
  <si>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</si>
  <si>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</si>
  <si>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</si>
  <si>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</si>
  <si>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</si>
  <si>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</si>
  <si>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</si>
  <si>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</si>
  <si>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</si>
  <si>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</si>
  <si>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</si>
  <si>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</si>
  <si>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</si>
  <si>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</si>
  <si>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</si>
  <si>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</si>
  <si>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</si>
  <si>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</si>
  <si>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</si>
  <si>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</si>
  <si>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</si>
  <si>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</si>
  <si>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</si>
  <si>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</si>
  <si>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</si>
  <si>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</si>
  <si>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</si>
  <si>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</si>
  <si>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</si>
  <si>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</si>
  <si>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</si>
  <si>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</si>
  <si>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</si>
  <si>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</si>
  <si>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</si>
  <si>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</si>
  <si>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</si>
  <si>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</si>
  <si>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</si>
  <si>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</si>
  <si>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</si>
  <si>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</si>
  <si>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</si>
  <si>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</si>
  <si>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</si>
  <si>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</si>
  <si>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</si>
  <si>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</si>
  <si>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</si>
  <si>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</si>
  <si>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</si>
  <si>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</si>
  <si>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</si>
  <si>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</si>
  <si>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</si>
  <si>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</si>
  <si>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</si>
  <si>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</si>
  <si>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</si>
  <si>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</si>
  <si>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</si>
  <si>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</si>
  <si>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</si>
  <si>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</si>
  <si>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</si>
  <si>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</si>
  <si>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</si>
  <si>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</si>
  <si>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</si>
  <si>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</si>
  <si>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</si>
  <si>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</si>
  <si>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</si>
  <si>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</si>
  <si>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</si>
  <si>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</si>
  <si>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</si>
  <si>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</si>
  <si>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</si>
  <si>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</si>
  <si>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</si>
  <si>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</si>
  <si>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</si>
  <si>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</si>
  <si>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</si>
  <si>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</si>
  <si>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</si>
  <si>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</si>
  <si>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</si>
  <si>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</si>
  <si>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</si>
  <si>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</si>
  <si>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</si>
  <si>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</si>
  <si>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</si>
  <si>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</si>
  <si>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</si>
  <si>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</si>
  <si>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</si>
  <si>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</si>
  <si>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</si>
  <si>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</si>
  <si>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</si>
  <si>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</si>
  <si>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</si>
  <si>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</si>
  <si>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</si>
  <si>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</si>
  <si>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</si>
  <si>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</si>
  <si>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</si>
  <si>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</si>
  <si>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</si>
  <si>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</si>
  <si>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</si>
  <si>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</si>
  <si>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</si>
  <si>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</si>
  <si>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</si>
  <si>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</si>
  <si>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</si>
  <si>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</si>
  <si>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</si>
  <si>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</si>
  <si>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</si>
  <si>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</si>
  <si>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</si>
  <si>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</si>
  <si>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</si>
  <si>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</si>
  <si>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</si>
  <si>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</si>
  <si>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</si>
  <si>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</si>
  <si>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</si>
  <si>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</si>
  <si>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</si>
  <si>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</si>
  <si>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</si>
  <si>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</si>
  <si>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</si>
  <si>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</si>
  <si>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</si>
  <si>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</si>
  <si>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</si>
  <si>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</si>
  <si>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</si>
  <si>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</si>
  <si>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</si>
  <si>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</si>
  <si>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</si>
  <si>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</si>
  <si>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</si>
  <si>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</si>
  <si>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</si>
  <si>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</si>
  <si>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</si>
  <si>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</si>
  <si>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</si>
  <si>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</si>
  <si>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</si>
  <si>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</si>
  <si>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</si>
  <si>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</si>
  <si>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</si>
  <si>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</si>
  <si>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</si>
  <si>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</si>
  <si>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</si>
  <si>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</si>
  <si>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</si>
  <si>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</si>
  <si>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</si>
  <si>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</si>
  <si>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</si>
  <si>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</si>
  <si>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</si>
  <si>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</si>
  <si>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</si>
  <si>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</si>
  <si>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</si>
  <si>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</si>
  <si>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</si>
  <si>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</si>
  <si>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</si>
  <si>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</si>
  <si>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</si>
  <si>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</si>
  <si>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</si>
  <si>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</si>
  <si>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</si>
  <si>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</si>
  <si>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</si>
  <si>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</si>
  <si>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</si>
  <si>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</si>
  <si>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</si>
  <si>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</si>
  <si>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</si>
  <si>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</si>
  <si>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</si>
  <si>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</si>
  <si>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</si>
  <si>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</si>
  <si>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</si>
  <si>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</si>
  <si>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</si>
  <si>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</si>
  <si>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</si>
  <si>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</si>
  <si>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</si>
  <si>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</si>
  <si>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</si>
  <si>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</si>
  <si>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</si>
  <si>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</si>
  <si>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</si>
  <si>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</si>
  <si>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</si>
  <si>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</si>
  <si>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</si>
  <si>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</si>
  <si>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</si>
  <si>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</si>
  <si>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</si>
  <si>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</si>
  <si>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</si>
  <si>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</si>
  <si>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</si>
  <si>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</si>
  <si>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</si>
  <si>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</si>
  <si>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</si>
  <si>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</si>
  <si>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</si>
  <si>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</si>
  <si>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</si>
  <si>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</si>
  <si>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</si>
  <si>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</si>
  <si>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</si>
  <si>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</si>
  <si>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</si>
  <si>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</si>
  <si>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</si>
  <si>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</si>
  <si>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</si>
  <si>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</si>
  <si>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</si>
  <si>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</si>
  <si>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</si>
  <si>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</si>
  <si>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</si>
  <si>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</si>
  <si>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</si>
  <si>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</si>
  <si>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</si>
  <si>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</si>
  <si>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</si>
  <si>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</si>
  <si>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</si>
  <si>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</si>
  <si>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</si>
  <si>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</si>
  <si>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</si>
  <si>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</si>
  <si>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</si>
  <si>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</si>
  <si>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</si>
  <si>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</si>
  <si>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</si>
  <si>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</si>
  <si>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</si>
  <si>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</si>
  <si>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</si>
  <si>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</si>
  <si>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</si>
  <si>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</si>
  <si>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</si>
  <si>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</si>
  <si>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</si>
  <si>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</si>
  <si>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</si>
  <si>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</si>
  <si>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</si>
  <si>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</si>
  <si>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</si>
  <si>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</si>
  <si>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</si>
  <si>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</si>
  <si>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</si>
  <si>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</si>
  <si>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</si>
  <si>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</si>
  <si>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</si>
  <si>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</si>
  <si>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</si>
  <si>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</si>
  <si>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</si>
  <si>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</si>
  <si>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</si>
  <si>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</si>
  <si>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</si>
  <si>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</si>
  <si>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</si>
  <si>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</si>
  <si>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</si>
  <si>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</si>
  <si>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</si>
  <si>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</si>
  <si>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</si>
  <si>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</si>
  <si>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</si>
  <si>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</si>
  <si>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</si>
  <si>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</si>
  <si>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</si>
  <si>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</si>
  <si>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</si>
  <si>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</si>
  <si>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</si>
  <si>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</si>
  <si>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</si>
  <si>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</si>
  <si>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</si>
  <si>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</si>
  <si>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</si>
  <si>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</si>
  <si>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</si>
  <si>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</si>
  <si>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</si>
  <si>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</si>
  <si>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</si>
  <si>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</si>
  <si>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</si>
  <si>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</si>
  <si>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</si>
  <si>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</si>
  <si>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</si>
  <si>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</si>
  <si>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</si>
  <si>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</si>
  <si>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</si>
  <si>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</si>
  <si>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</si>
  <si>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</si>
  <si>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</si>
  <si>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</si>
  <si>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</si>
  <si>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</si>
  <si>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</si>
  <si>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</si>
  <si>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</si>
  <si>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</si>
  <si>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</si>
  <si>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</si>
  <si>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</si>
  <si>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</si>
  <si>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</si>
  <si>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</si>
  <si>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</si>
  <si>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</si>
  <si>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</si>
  <si>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</si>
  <si>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</si>
  <si>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</si>
  <si>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</si>
  <si>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</si>
  <si>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</si>
  <si>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</si>
  <si>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</si>
  <si>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</si>
  <si>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</si>
  <si>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</si>
  <si>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</si>
  <si>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</si>
  <si>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</si>
  <si>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</si>
  <si>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</si>
  <si>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</si>
  <si>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</si>
  <si>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</si>
  <si>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</si>
  <si>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</si>
  <si>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</si>
  <si>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</si>
  <si>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</si>
  <si>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</si>
  <si>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</si>
  <si>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</si>
  <si>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</si>
  <si>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</si>
  <si>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</si>
  <si>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</si>
  <si>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</si>
  <si>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</si>
  <si>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</si>
  <si>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</si>
  <si>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</si>
  <si>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</si>
  <si>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</si>
  <si>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</si>
  <si>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</si>
  <si>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</si>
  <si>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</si>
  <si>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</si>
  <si>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</si>
  <si>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</si>
  <si>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</si>
  <si>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</si>
  <si>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</si>
  <si>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</si>
  <si>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</si>
  <si>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</si>
  <si>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</si>
  <si>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</si>
  <si>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</si>
  <si>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</si>
  <si>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</si>
  <si>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</si>
  <si>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</si>
  <si>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</si>
  <si>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</si>
  <si>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</si>
  <si>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</si>
  <si>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</si>
  <si>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</si>
  <si>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</si>
  <si>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</si>
  <si>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</si>
  <si>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</si>
  <si>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</si>
  <si>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</si>
  <si>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</si>
  <si>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</si>
  <si>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</si>
  <si>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</si>
  <si>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</si>
  <si>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</si>
  <si>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</si>
  <si>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</si>
  <si>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</si>
  <si>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</si>
  <si>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</si>
  <si>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</si>
  <si>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</si>
  <si>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</si>
  <si>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</si>
  <si>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</si>
  <si>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</si>
  <si>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</si>
  <si>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</si>
  <si>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</si>
  <si>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</si>
  <si>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</si>
  <si>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</si>
  <si>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</si>
  <si>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</si>
  <si>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</si>
  <si>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</si>
  <si>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</si>
  <si>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</si>
  <si>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</si>
  <si>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</si>
  <si>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</si>
  <si>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</si>
  <si>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</si>
  <si>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</si>
  <si>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</si>
  <si>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</si>
  <si>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</si>
  <si>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</si>
  <si>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</si>
  <si>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</si>
  <si>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</si>
  <si>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</si>
  <si>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</si>
  <si>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</si>
  <si>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</si>
  <si>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</si>
  <si>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</si>
  <si>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</si>
  <si>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</si>
  <si>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</si>
  <si>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</si>
  <si>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</si>
  <si>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</si>
  <si>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</si>
  <si>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</si>
  <si>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</si>
  <si>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</si>
  <si>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</si>
  <si>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</si>
  <si>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</si>
  <si>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</si>
  <si>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</si>
  <si>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</si>
  <si>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</si>
  <si>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</si>
  <si>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</si>
  <si>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</si>
  <si>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</si>
  <si>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</si>
  <si>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</si>
  <si>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</si>
  <si>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</si>
  <si>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</si>
  <si>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</si>
  <si>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</si>
  <si>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</si>
  <si>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</si>
  <si>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</si>
  <si>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</si>
  <si>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</si>
  <si>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</si>
  <si>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</si>
  <si>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</si>
  <si>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</si>
  <si>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</si>
  <si>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</si>
  <si>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</si>
  <si>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</si>
  <si>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</si>
  <si>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</si>
  <si>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</si>
  <si>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</si>
  <si>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</si>
  <si>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</si>
  <si>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</si>
  <si>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</si>
  <si>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</si>
  <si>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</si>
  <si>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</si>
  <si>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</si>
  <si>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</si>
  <si>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</si>
  <si>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</si>
  <si>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</si>
  <si>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</si>
  <si>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</si>
  <si>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</si>
  <si>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</si>
  <si>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</si>
  <si>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</si>
  <si>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</si>
  <si>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</si>
  <si>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</si>
  <si>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</si>
  <si>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</si>
  <si>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</si>
  <si>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</si>
  <si>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</si>
  <si>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</si>
  <si>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</si>
  <si>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</si>
  <si>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</si>
  <si>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</si>
  <si>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</si>
  <si>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</si>
  <si>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</si>
  <si>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</si>
  <si>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</si>
  <si>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</si>
  <si>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</si>
  <si>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</si>
  <si>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</si>
  <si>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</si>
  <si>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</si>
  <si>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</si>
  <si>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</si>
  <si>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</si>
  <si>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</si>
  <si>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</si>
  <si>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</si>
  <si>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</si>
  <si>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</si>
  <si>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</si>
  <si>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</si>
  <si>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</si>
  <si>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</si>
  <si>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</si>
  <si>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</si>
  <si>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</si>
  <si>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</si>
  <si>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</si>
  <si>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</si>
  <si>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</si>
  <si>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</si>
  <si>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</si>
  <si>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</si>
  <si>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</si>
  <si>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</si>
  <si>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</si>
  <si>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</si>
  <si>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</si>
  <si>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</si>
  <si>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</si>
  <si>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</si>
  <si>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</si>
  <si>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</si>
  <si>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</si>
  <si>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</si>
  <si>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</si>
  <si>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</si>
  <si>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</si>
  <si>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</si>
  <si>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</si>
  <si>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</si>
  <si>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</si>
  <si>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</si>
  <si>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</si>
  <si>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</si>
  <si>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</si>
  <si>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</si>
  <si>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</si>
  <si>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</si>
  <si>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</si>
  <si>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</si>
  <si>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</si>
  <si>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</si>
  <si>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</si>
  <si>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</si>
  <si>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</si>
  <si>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</si>
  <si>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</si>
  <si>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</si>
  <si>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</si>
  <si>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</si>
  <si>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</si>
  <si>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</si>
  <si>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</si>
  <si>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</si>
  <si>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</si>
  <si>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</si>
  <si>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</si>
  <si>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</si>
  <si>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</si>
  <si>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</si>
  <si>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</si>
  <si>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</si>
  <si>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</si>
  <si>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</si>
  <si>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</si>
  <si>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</si>
  <si>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</si>
  <si>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</si>
  <si>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</si>
  <si>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</si>
  <si>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</si>
  <si>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</si>
  <si>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</si>
  <si>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</si>
  <si>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</si>
  <si>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</si>
  <si>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</si>
  <si>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</si>
  <si>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</si>
  <si>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</si>
  <si>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</si>
  <si>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</si>
  <si>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</si>
  <si>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</si>
  <si>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</si>
  <si>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</si>
  <si>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</si>
  <si>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</si>
  <si>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</si>
  <si>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</si>
  <si>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</si>
  <si>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</si>
  <si>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</si>
  <si>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</si>
  <si>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</si>
  <si>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</si>
  <si>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</si>
  <si>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</si>
  <si>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</si>
  <si>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</si>
  <si>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</si>
  <si>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</si>
  <si>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</si>
  <si>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</si>
  <si>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</si>
  <si>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</si>
  <si>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</si>
  <si>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</si>
  <si>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</si>
  <si>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</si>
  <si>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</si>
  <si>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</si>
  <si>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</si>
  <si>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</si>
  <si>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</si>
  <si>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</si>
  <si>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</si>
  <si>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</si>
  <si>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</si>
  <si>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</si>
  <si>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</si>
  <si>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</si>
  <si>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</si>
  <si>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</si>
  <si>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</si>
  <si>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</si>
  <si>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</si>
  <si>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</si>
  <si>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</si>
  <si>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</si>
  <si>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</si>
  <si>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</si>
  <si>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</si>
  <si>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</si>
  <si>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</si>
  <si>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</si>
  <si>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</si>
  <si>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</si>
  <si>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</si>
  <si>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</si>
  <si>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</si>
  <si>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</si>
  <si>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</si>
  <si>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</si>
  <si>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</si>
  <si>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</si>
  <si>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</si>
  <si>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</si>
  <si>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</si>
  <si>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</si>
  <si>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</si>
  <si>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</si>
  <si>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</si>
  <si>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</si>
  <si>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</si>
  <si>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</si>
  <si>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</si>
  <si>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</si>
  <si>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</si>
  <si>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</si>
  <si>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</si>
  <si>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</si>
  <si>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</si>
  <si>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</si>
  <si>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</si>
  <si>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</si>
  <si>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</si>
  <si>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</si>
  <si>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</si>
  <si>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</si>
  <si>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</si>
  <si>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</si>
  <si>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</si>
  <si>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</si>
  <si>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</si>
  <si>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</si>
  <si>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</si>
  <si>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</si>
  <si>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</si>
  <si>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</si>
  <si>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</si>
  <si>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</si>
  <si>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</si>
  <si>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</si>
  <si>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</si>
  <si>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</si>
  <si>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</si>
  <si>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</si>
  <si>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</si>
  <si>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</si>
  <si>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</si>
  <si>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</si>
  <si>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</si>
  <si>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</si>
  <si>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</si>
  <si>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</si>
  <si>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</si>
  <si>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</si>
  <si>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</si>
  <si>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</si>
  <si>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</si>
  <si>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</si>
  <si>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</si>
  <si>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</si>
  <si>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</si>
  <si>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</si>
  <si>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</si>
  <si>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</si>
  <si>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</si>
  <si>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</si>
  <si>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</si>
  <si>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</si>
  <si>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</si>
  <si>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</si>
  <si>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</si>
  <si>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</si>
  <si>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</si>
  <si>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</si>
  <si>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</si>
  <si>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</si>
  <si>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</si>
  <si>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</si>
  <si>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</si>
  <si>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</si>
  <si>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</si>
  <si>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</si>
  <si>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</si>
  <si>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</si>
  <si>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</si>
  <si>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</si>
  <si>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</si>
  <si>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</si>
  <si>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</si>
  <si>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</si>
  <si>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</si>
  <si>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</si>
  <si>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</si>
  <si>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</si>
  <si>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</si>
  <si>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</si>
  <si>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</si>
  <si>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</si>
  <si>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</si>
  <si>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</si>
  <si>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</si>
  <si>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</si>
  <si>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</si>
  <si>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</si>
  <si>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</si>
  <si>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</si>
  <si>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</si>
  <si>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</si>
  <si>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</si>
  <si>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</si>
  <si>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</si>
  <si>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</si>
  <si>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</si>
  <si>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</si>
  <si>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</si>
  <si>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</si>
  <si>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</si>
  <si>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</si>
  <si>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</si>
  <si>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</si>
  <si>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</si>
  <si>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</si>
  <si>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</si>
  <si>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</si>
  <si>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</si>
  <si>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</si>
  <si>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</si>
  <si>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</si>
  <si>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</si>
  <si>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</si>
  <si>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</si>
  <si>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</si>
  <si>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</si>
  <si>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</si>
  <si>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</si>
  <si>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</si>
  <si>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</si>
  <si>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</si>
  <si>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</si>
  <si>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</si>
  <si>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</si>
  <si>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</si>
  <si>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</si>
  <si>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</si>
  <si>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</si>
  <si>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</si>
  <si>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</si>
  <si>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</si>
  <si>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</si>
  <si>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</si>
  <si>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</si>
  <si>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</si>
  <si>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</si>
  <si>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</si>
  <si>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</si>
  <si>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</si>
  <si>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</si>
  <si>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</si>
  <si>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</si>
  <si>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</si>
  <si>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</si>
  <si>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</si>
  <si>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</si>
  <si>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</si>
  <si>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</si>
  <si>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</si>
  <si>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</si>
  <si>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</si>
  <si>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</si>
  <si>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</si>
  <si>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</si>
  <si>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</si>
  <si>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</si>
  <si>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</si>
  <si>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</si>
  <si>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</si>
  <si>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</si>
  <si>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</si>
  <si>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</si>
  <si>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</si>
  <si>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</si>
  <si>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</si>
  <si>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</si>
  <si>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</si>
  <si>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</si>
  <si>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</si>
  <si>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</si>
  <si>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</si>
  <si>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</si>
  <si>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</si>
  <si>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</si>
  <si>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</si>
  <si>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</si>
  <si>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</si>
  <si>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</si>
  <si>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</si>
  <si>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</si>
  <si>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</si>
  <si>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</si>
  <si>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</si>
  <si>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</si>
  <si>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</si>
  <si>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</si>
  <si>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</si>
  <si>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</si>
  <si>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</si>
  <si>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</si>
  <si>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</si>
  <si>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</si>
  <si>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</si>
  <si>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</si>
  <si>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</si>
  <si>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</si>
  <si>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</si>
  <si>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</si>
  <si>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</si>
  <si>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</si>
  <si>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</si>
  <si>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</si>
  <si>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</si>
  <si>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</si>
  <si>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</si>
  <si>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</si>
  <si>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</si>
  <si>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</si>
  <si>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</si>
  <si>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</si>
  <si>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</si>
  <si>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</si>
  <si>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</si>
  <si>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</si>
  <si>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</si>
  <si>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</si>
  <si>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</si>
  <si>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</si>
  <si>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</si>
  <si>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</si>
  <si>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</si>
  <si>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</si>
  <si>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</si>
  <si>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</si>
  <si>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</si>
  <si>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</si>
  <si>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</si>
  <si>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</si>
  <si>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</si>
  <si>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</si>
  <si>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</si>
  <si>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</si>
  <si>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</si>
  <si>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</si>
  <si>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</si>
  <si>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</si>
  <si>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</si>
  <si>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</si>
  <si>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</si>
  <si>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</si>
  <si>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</si>
  <si>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</si>
  <si>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</si>
  <si>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</si>
  <si>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</si>
  <si>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</si>
  <si>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</si>
  <si>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</si>
  <si>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</si>
  <si>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</si>
  <si>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</si>
  <si>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</si>
  <si>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</si>
  <si>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</si>
  <si>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</si>
  <si>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</si>
  <si>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</si>
  <si>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</si>
  <si>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</si>
  <si>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</si>
  <si>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</si>
  <si>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</si>
  <si>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</si>
  <si>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</si>
  <si>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</si>
  <si>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</si>
  <si>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</si>
  <si>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</si>
  <si>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</si>
  <si>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</si>
  <si>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</si>
  <si>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</si>
  <si>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</si>
  <si>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</si>
  <si>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</si>
  <si>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</si>
  <si>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</si>
  <si>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</si>
  <si>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</si>
  <si>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</si>
  <si>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</si>
  <si>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</si>
  <si>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</si>
  <si>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</si>
  <si>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</si>
  <si>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</si>
  <si>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</si>
  <si>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</si>
  <si>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</si>
  <si>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</si>
  <si>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</si>
  <si>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</si>
  <si>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</si>
  <si>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</si>
  <si>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</si>
  <si>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</si>
  <si>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</si>
  <si>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</si>
  <si>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</si>
  <si>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</si>
  <si>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</si>
  <si>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</si>
  <si>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</si>
  <si>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</si>
  <si>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</si>
  <si>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</si>
  <si>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</si>
  <si>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</si>
  <si>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</si>
  <si>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</si>
  <si>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</si>
  <si>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</si>
  <si>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</si>
  <si>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</si>
  <si>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</si>
  <si>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</si>
  <si>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</si>
  <si>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</si>
  <si>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</si>
  <si>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</si>
  <si>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</si>
  <si>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</si>
  <si>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</si>
  <si>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</si>
  <si>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</si>
  <si>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</si>
  <si>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</si>
  <si>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</si>
  <si>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</si>
  <si>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</si>
  <si>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</si>
  <si>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</si>
  <si>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</si>
  <si>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</si>
  <si>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</si>
  <si>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</si>
  <si>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</si>
  <si>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</si>
  <si>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</si>
  <si>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</si>
  <si>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</si>
  <si>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</si>
  <si>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</si>
  <si>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</si>
  <si>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</si>
  <si>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</si>
  <si>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</si>
  <si>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</si>
  <si>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</si>
  <si>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</si>
  <si>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</si>
  <si>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</si>
  <si>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</si>
  <si>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</si>
  <si>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</si>
  <si>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</si>
  <si>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</si>
  <si>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</si>
  <si>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</si>
  <si>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</si>
  <si>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</si>
  <si>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</si>
  <si>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</si>
  <si>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</si>
  <si>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</si>
  <si>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</si>
  <si>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</si>
  <si>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</si>
  <si>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</si>
  <si>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</si>
  <si>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</si>
  <si>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</si>
  <si>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</si>
  <si>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</si>
  <si>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</si>
  <si>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</si>
  <si>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</si>
  <si>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</si>
  <si>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</si>
  <si>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</si>
  <si>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</si>
  <si>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</si>
  <si>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</si>
  <si>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</si>
  <si>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</si>
  <si>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</si>
  <si>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</si>
  <si>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</si>
  <si>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</si>
  <si>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</si>
  <si>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</si>
  <si>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</si>
  <si>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</si>
  <si>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</si>
  <si>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</si>
  <si>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</si>
  <si>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</si>
  <si>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</si>
  <si>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</si>
  <si>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</si>
  <si>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</si>
  <si>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</si>
  <si>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</si>
  <si>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</si>
  <si>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</si>
  <si>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</si>
  <si>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</si>
  <si>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</si>
  <si>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</si>
  <si>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</si>
  <si>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</si>
  <si>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</si>
  <si>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</si>
  <si>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</si>
  <si>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</si>
  <si>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</si>
  <si>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</si>
  <si>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</si>
  <si>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</si>
  <si>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</si>
  <si>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</si>
  <si>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</si>
  <si>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</si>
  <si>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</si>
  <si>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</si>
  <si>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</si>
  <si>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</si>
  <si>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</si>
  <si>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</si>
  <si>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</si>
  <si>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</si>
  <si>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</si>
  <si>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</si>
  <si>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</si>
  <si>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</si>
  <si>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</si>
  <si>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</si>
  <si>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</si>
  <si>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</si>
  <si>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</si>
  <si>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</si>
  <si>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</si>
  <si>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</si>
  <si>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</si>
  <si>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</si>
  <si>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</si>
  <si>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</si>
  <si>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</si>
  <si>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</si>
  <si>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</si>
  <si>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</si>
  <si>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</si>
  <si>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</si>
  <si>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</si>
  <si>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</si>
  <si>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</si>
  <si>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</si>
  <si>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</si>
  <si>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</si>
  <si>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</si>
  <si>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</si>
  <si>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</si>
  <si>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</si>
  <si>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</si>
  <si>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</si>
  <si>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</si>
  <si>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</si>
  <si>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</si>
  <si>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</si>
  <si>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</si>
  <si>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</si>
  <si>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</si>
  <si>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</si>
  <si>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</si>
  <si>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</si>
  <si>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</si>
  <si>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</si>
  <si>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</si>
  <si>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</si>
  <si>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</si>
  <si>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</si>
  <si>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</si>
  <si>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</si>
  <si>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</si>
  <si>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</si>
  <si>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</si>
  <si>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</si>
  <si>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</si>
  <si>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</si>
  <si>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</si>
  <si>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</si>
  <si>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</si>
  <si>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</si>
  <si>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</si>
  <si>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</si>
  <si>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</si>
  <si>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</si>
  <si>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</si>
  <si>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</si>
  <si>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</si>
  <si>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</si>
  <si>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</si>
  <si>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</si>
  <si>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</si>
  <si>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</si>
  <si>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</si>
  <si>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</si>
  <si>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</si>
  <si>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</si>
  <si>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</si>
  <si>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</si>
  <si>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</si>
  <si>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</si>
  <si>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</si>
  <si>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</si>
  <si>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</si>
  <si>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</si>
  <si>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</si>
  <si>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</si>
  <si>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</si>
  <si>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</si>
  <si>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</si>
  <si>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</si>
  <si>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</si>
  <si>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</si>
  <si>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</si>
  <si>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</si>
  <si>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</si>
  <si>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</si>
  <si>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</si>
  <si>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</si>
  <si>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</si>
  <si>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</si>
  <si>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</si>
  <si>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</si>
  <si>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</si>
  <si>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</si>
  <si>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</si>
  <si>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</si>
  <si>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</si>
  <si>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</si>
  <si>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</si>
  <si>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</si>
  <si>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</si>
  <si>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</si>
  <si>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</si>
  <si>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</si>
  <si>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</si>
  <si>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</si>
  <si>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</si>
  <si>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</si>
  <si>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</si>
  <si>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</si>
  <si>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</si>
  <si>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</si>
  <si>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</si>
  <si>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</si>
  <si>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</si>
  <si>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</si>
  <si>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</si>
  <si>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</si>
  <si>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</si>
  <si>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</si>
  <si>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</si>
  <si>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</si>
  <si>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</si>
  <si>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</si>
  <si>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</si>
  <si>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</si>
  <si>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</si>
  <si>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</si>
  <si>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</si>
  <si>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</si>
  <si>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</si>
  <si>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</si>
  <si>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</si>
  <si>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</si>
  <si>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</si>
  <si>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</si>
  <si>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</si>
  <si>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</si>
  <si>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</si>
  <si>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</si>
  <si>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</si>
  <si>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</si>
  <si>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</si>
  <si>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</si>
  <si>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</si>
  <si>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</si>
  <si>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</si>
  <si>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</si>
  <si>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</si>
  <si>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</si>
  <si>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</si>
  <si>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</si>
  <si>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</si>
  <si>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</si>
  <si>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</si>
  <si>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</si>
  <si>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</si>
  <si>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</si>
  <si>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</si>
  <si>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</si>
  <si>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</si>
  <si>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</si>
  <si>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</si>
  <si>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</si>
  <si>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</si>
  <si>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</si>
  <si>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</si>
  <si>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</si>
  <si>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</si>
  <si>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</si>
  <si>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</si>
  <si>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</si>
  <si>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</si>
  <si>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</si>
  <si>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</si>
  <si>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</si>
  <si>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</si>
  <si>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</si>
  <si>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</si>
  <si>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</si>
  <si>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</si>
  <si>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</si>
  <si>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</si>
  <si>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</si>
  <si>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</si>
  <si>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</si>
  <si>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</si>
  <si>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</si>
  <si>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</si>
  <si>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</si>
  <si>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</si>
  <si>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</si>
  <si>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</si>
  <si>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</si>
  <si>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</si>
  <si>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</si>
  <si>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</si>
  <si>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</si>
  <si>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</si>
  <si>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</si>
  <si>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</si>
  <si>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</si>
  <si>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</si>
  <si>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</si>
  <si>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</si>
  <si>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</si>
  <si>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</si>
  <si>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</si>
  <si>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</si>
  <si>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</si>
  <si>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</si>
  <si>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</si>
  <si>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</si>
  <si>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</si>
  <si>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</si>
  <si>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</si>
  <si>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</si>
  <si>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</si>
  <si>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</si>
  <si>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</si>
  <si>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</si>
  <si>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</si>
  <si>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</si>
  <si>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</si>
  <si>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</si>
  <si>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</si>
  <si>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</si>
  <si>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</si>
  <si>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</si>
  <si>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</si>
  <si>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</si>
  <si>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</si>
  <si>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</si>
  <si>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</si>
  <si>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</si>
  <si>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</si>
  <si>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</si>
  <si>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</si>
  <si>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</si>
  <si>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</si>
  <si>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</si>
  <si>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</si>
  <si>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</si>
  <si>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</si>
  <si>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</si>
  <si>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</si>
  <si>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</si>
  <si>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</si>
  <si>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</si>
  <si>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</si>
  <si>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</si>
  <si>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</si>
  <si>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</si>
  <si>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</si>
  <si>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</si>
  <si>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</si>
  <si>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</si>
  <si>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</si>
  <si>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</si>
  <si>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</si>
  <si>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</si>
  <si>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</si>
  <si>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</si>
  <si>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</si>
  <si>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</si>
  <si>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</si>
  <si>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</si>
  <si>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</si>
  <si>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</si>
  <si>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</si>
  <si>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</si>
  <si>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</si>
  <si>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</si>
  <si>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</si>
  <si>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</si>
  <si>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</si>
  <si>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</si>
  <si>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</si>
  <si>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</si>
  <si>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</si>
  <si>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</si>
  <si>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</si>
  <si>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</si>
  <si>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</si>
  <si>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</si>
  <si>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</si>
  <si>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</si>
  <si>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</si>
  <si>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</si>
  <si>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</si>
  <si>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</si>
  <si>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</si>
  <si>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</si>
  <si>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</si>
  <si>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</si>
  <si>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</si>
  <si>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</si>
  <si>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</si>
  <si>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</si>
  <si>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</si>
  <si>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</si>
  <si>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</si>
  <si>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</si>
  <si>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</si>
  <si>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</si>
  <si>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</si>
  <si>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</si>
  <si>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</si>
  <si>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</si>
  <si>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</si>
  <si>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</si>
  <si>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</si>
  <si>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</si>
  <si>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</si>
  <si>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</si>
  <si>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</si>
  <si>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</si>
  <si>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</si>
  <si>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</si>
  <si>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</si>
  <si>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</si>
  <si>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</si>
  <si>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</si>
  <si>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</si>
  <si>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</si>
  <si>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</si>
  <si>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</si>
  <si>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</si>
  <si>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</si>
  <si>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</si>
  <si>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</si>
  <si>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</si>
  <si>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</si>
  <si>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</si>
  <si>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</si>
  <si>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</si>
  <si>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</si>
  <si>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</si>
  <si>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</si>
  <si>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</si>
  <si>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</si>
  <si>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</si>
  <si>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</si>
  <si>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</si>
  <si>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</si>
  <si>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</si>
  <si>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</si>
  <si>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</si>
  <si>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</si>
  <si>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</si>
  <si>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</si>
  <si>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</si>
  <si>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</si>
  <si>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</si>
  <si>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</si>
  <si>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</si>
  <si>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</si>
  <si>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</si>
  <si>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</si>
  <si>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</si>
  <si>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</si>
  <si>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</si>
  <si>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</si>
  <si>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</si>
  <si>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</si>
  <si>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</si>
  <si>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</si>
  <si>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</si>
  <si>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</si>
  <si>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</si>
  <si>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</si>
  <si>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</si>
  <si>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</si>
  <si>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</si>
  <si>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</si>
  <si>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</si>
  <si>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</si>
  <si>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</si>
  <si>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</si>
  <si>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</si>
  <si>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</si>
  <si>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</si>
  <si>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</si>
  <si>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</si>
  <si>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</si>
  <si>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</si>
  <si>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</si>
  <si>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</si>
  <si>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</si>
  <si>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</si>
  <si>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</si>
  <si>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</si>
  <si>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</si>
  <si>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</si>
  <si>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</si>
  <si>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</si>
  <si>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</si>
  <si>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</si>
  <si>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</si>
  <si>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</si>
  <si>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</si>
  <si>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</si>
  <si>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</si>
  <si>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</si>
  <si>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</si>
  <si>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</si>
  <si>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</si>
  <si>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</si>
  <si>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</si>
  <si>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</si>
  <si>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</si>
  <si>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</si>
  <si>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</si>
  <si>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</si>
  <si>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</si>
  <si>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</si>
  <si>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</si>
  <si>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</si>
  <si>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</si>
  <si>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</si>
  <si>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</si>
  <si>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</si>
  <si>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</si>
  <si>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</si>
  <si>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</si>
  <si>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</si>
  <si>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</si>
  <si>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</si>
  <si>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</si>
  <si>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</si>
  <si>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</si>
  <si>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</si>
  <si>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</si>
  <si>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</si>
  <si>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</si>
  <si>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</si>
  <si>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</si>
  <si>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</si>
  <si>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</si>
  <si>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</si>
  <si>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</si>
  <si>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</si>
  <si>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</si>
  <si>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</si>
  <si>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</si>
  <si>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</si>
  <si>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</si>
  <si>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</si>
  <si>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</si>
  <si>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</si>
  <si>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</si>
  <si>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</si>
  <si>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</si>
  <si>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</si>
  <si>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</si>
  <si>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</si>
  <si>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</si>
  <si>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</si>
  <si>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</si>
  <si>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</si>
  <si>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</si>
  <si>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</si>
  <si>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</si>
  <si>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</si>
  <si>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</si>
  <si>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</si>
  <si>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</si>
  <si>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</si>
  <si>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</si>
  <si>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</si>
  <si>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</si>
  <si>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</si>
  <si>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</si>
  <si>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</si>
  <si>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</si>
  <si>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</si>
  <si>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</si>
  <si>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</si>
  <si>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</si>
  <si>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</si>
  <si>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</si>
  <si>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</si>
  <si>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</si>
  <si>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</si>
  <si>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</si>
  <si>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</si>
  <si>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</si>
  <si>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</si>
  <si>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</si>
  <si>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</si>
  <si>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</si>
  <si>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</si>
  <si>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</si>
  <si>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</si>
  <si>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</si>
  <si>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</si>
  <si>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</si>
  <si>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</si>
  <si>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</si>
  <si>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</si>
  <si>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</si>
  <si>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</si>
  <si>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</si>
  <si>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</si>
  <si>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</si>
  <si>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</si>
  <si>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</si>
  <si>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</si>
  <si>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</si>
  <si>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</si>
  <si>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</si>
  <si>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</si>
  <si>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</si>
  <si>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</si>
  <si>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</si>
  <si>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</si>
  <si>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</si>
  <si>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</si>
  <si>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</si>
  <si>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</si>
  <si>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</si>
  <si>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</si>
  <si>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</si>
  <si>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</si>
  <si>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</si>
  <si>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</si>
  <si>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</si>
  <si>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</si>
  <si>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</si>
  <si>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</si>
  <si>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</si>
  <si>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</si>
  <si>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</si>
  <si>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</si>
  <si>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</si>
  <si>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</si>
  <si>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</si>
  <si>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</si>
  <si>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</si>
  <si>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</si>
  <si>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</si>
  <si>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</si>
  <si>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</si>
  <si>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</si>
  <si>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</si>
  <si>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</si>
  <si>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</si>
  <si>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</si>
  <si>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</si>
  <si>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</si>
  <si>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</si>
  <si>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</si>
  <si>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</si>
  <si>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</si>
  <si>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</si>
  <si>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</si>
  <si>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</si>
  <si>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</si>
  <si>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</si>
  <si>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</si>
  <si>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</si>
  <si>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</si>
  <si>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</si>
  <si>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</si>
  <si>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</si>
  <si>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</si>
  <si>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</si>
  <si>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</si>
  <si>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</si>
  <si>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</si>
  <si>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</si>
  <si>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</si>
  <si>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</si>
  <si>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</si>
  <si>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</si>
  <si>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</si>
  <si>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</si>
  <si>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</si>
  <si>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</si>
  <si>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</si>
  <si>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</si>
  <si>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</si>
  <si>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</si>
  <si>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</si>
  <si>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</si>
  <si>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</si>
  <si>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</si>
  <si>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</si>
  <si>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</si>
  <si>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</si>
  <si>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</si>
  <si>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</si>
  <si>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</si>
  <si>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</si>
  <si>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</si>
  <si>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</si>
  <si>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</si>
  <si>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</si>
  <si>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</si>
  <si>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</si>
  <si>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</si>
  <si>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</si>
  <si>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</si>
  <si>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</si>
  <si>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</si>
  <si>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</si>
  <si>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</si>
  <si>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</si>
  <si>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</si>
  <si>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</si>
  <si>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</si>
  <si>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</si>
  <si>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</si>
  <si>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</si>
  <si>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</si>
  <si>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</si>
  <si>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</si>
  <si>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</si>
  <si>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</si>
  <si>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</si>
  <si>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</si>
  <si>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</si>
  <si>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</si>
  <si>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</si>
  <si>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</si>
  <si>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</si>
  <si>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</si>
  <si>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</si>
  <si>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</si>
  <si>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</si>
  <si>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</si>
  <si>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</si>
  <si>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</si>
  <si>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</si>
  <si>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</si>
  <si>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</si>
  <si>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</si>
  <si>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</si>
  <si>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</si>
  <si>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</si>
  <si>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</si>
  <si>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</si>
  <si>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</si>
  <si>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</si>
  <si>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</si>
  <si>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</si>
  <si>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</si>
  <si>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</si>
  <si>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</si>
  <si>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</si>
  <si>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</si>
  <si>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</si>
  <si>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</si>
  <si>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</si>
  <si>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</si>
  <si>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</si>
  <si>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</si>
  <si>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</si>
  <si>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</si>
  <si>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</si>
  <si>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</si>
  <si>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</si>
  <si>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</si>
  <si>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</si>
  <si>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</si>
  <si>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</si>
  <si>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</si>
  <si>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</si>
  <si>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</si>
  <si>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</si>
  <si>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</si>
  <si>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</si>
  <si>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</si>
  <si>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</si>
  <si>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</si>
  <si>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</si>
  <si>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</si>
  <si>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</si>
  <si>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</si>
  <si>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</si>
  <si>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</si>
  <si>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</si>
  <si>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</si>
  <si>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</si>
  <si>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</si>
  <si>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</si>
  <si>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</si>
  <si>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</si>
  <si>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</si>
  <si>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</si>
  <si>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</si>
  <si>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</si>
  <si>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</si>
  <si>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</si>
  <si>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</si>
  <si>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</si>
  <si>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</si>
  <si>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</si>
  <si>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</si>
  <si>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</si>
  <si>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</si>
  <si>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</si>
  <si>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</si>
  <si>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</si>
  <si>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</si>
  <si>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</si>
  <si>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</si>
  <si>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</si>
  <si>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</si>
  <si>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</si>
  <si>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</si>
  <si>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</si>
  <si>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</si>
  <si>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</si>
  <si>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</si>
  <si>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</si>
  <si>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</si>
  <si>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</si>
  <si>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</si>
  <si>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</si>
  <si>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</si>
  <si>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</si>
  <si>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</si>
  <si>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</si>
  <si>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</si>
  <si>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</si>
  <si>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</si>
  <si>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</si>
  <si>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</si>
  <si>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</si>
  <si>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</si>
  <si>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</si>
  <si>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</si>
  <si>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</si>
  <si>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</si>
  <si>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</si>
  <si>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</si>
  <si>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</si>
  <si>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</si>
  <si>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</si>
  <si>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</si>
  <si>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</si>
  <si>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</si>
  <si>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</si>
  <si>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</si>
  <si>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</si>
  <si>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</si>
  <si>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</si>
  <si>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</si>
  <si>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</si>
  <si>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</si>
  <si>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</si>
  <si>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</si>
  <si>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</si>
  <si>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</si>
  <si>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</si>
  <si>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</si>
  <si>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</si>
  <si>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</si>
  <si>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</si>
  <si>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</si>
  <si>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</si>
  <si>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</si>
  <si>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</si>
  <si>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</si>
  <si>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</si>
  <si>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</si>
  <si>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</si>
  <si>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</si>
  <si>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</si>
  <si>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</si>
  <si>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</si>
  <si>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</si>
  <si>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</si>
  <si>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</si>
  <si>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</si>
  <si>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</si>
  <si>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</si>
  <si>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</si>
  <si>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</si>
  <si>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</si>
  <si>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</si>
  <si>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</si>
  <si>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</si>
  <si>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</si>
  <si>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</si>
  <si>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</si>
  <si>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</si>
  <si>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</si>
  <si>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</si>
  <si>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</si>
  <si>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</si>
  <si>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</si>
  <si>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</si>
  <si>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</si>
  <si>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</si>
  <si>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</si>
  <si>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</si>
  <si>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</si>
  <si>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</si>
  <si>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</si>
  <si>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</si>
  <si>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</si>
  <si>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</si>
  <si>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</si>
  <si>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</si>
  <si>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</si>
  <si>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</si>
  <si>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</si>
  <si>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</si>
  <si>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</si>
  <si>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</si>
  <si>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</si>
  <si>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</si>
  <si>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</si>
  <si>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</si>
  <si>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</si>
  <si>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</si>
  <si>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</si>
  <si>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</si>
  <si>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</si>
  <si>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</si>
  <si>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</si>
  <si>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</si>
  <si>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</si>
  <si>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</si>
  <si>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</si>
  <si>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</si>
  <si>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</si>
  <si>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</si>
  <si>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</si>
  <si>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</si>
  <si>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</si>
  <si>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</si>
  <si>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</si>
  <si>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</si>
  <si>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</si>
  <si>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</si>
  <si>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</si>
  <si>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</si>
  <si>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</si>
  <si>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</si>
  <si>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</si>
  <si>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</si>
  <si>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</si>
  <si>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</si>
  <si>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</si>
  <si>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</si>
  <si>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</si>
  <si>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</si>
  <si>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</si>
  <si>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</si>
  <si>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</si>
  <si>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</si>
  <si>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</si>
  <si>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</si>
  <si>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</si>
  <si>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</si>
  <si>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</si>
  <si>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</si>
  <si>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</si>
  <si>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</si>
  <si>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</si>
  <si>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</si>
  <si>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</si>
  <si>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</si>
  <si>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</si>
  <si>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</si>
  <si>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</si>
  <si>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</si>
  <si>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</si>
  <si>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</si>
  <si>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</si>
  <si>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</si>
  <si>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</si>
  <si>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</si>
  <si>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</si>
  <si>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</si>
  <si>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</si>
  <si>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</si>
  <si>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</si>
  <si>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</si>
  <si>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</si>
  <si>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</si>
  <si>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</si>
  <si>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</si>
  <si>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</si>
  <si>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</si>
  <si>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</si>
  <si>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</si>
  <si>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</si>
  <si>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</si>
  <si>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</si>
  <si>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</si>
  <si>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</si>
  <si>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</si>
  <si>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</si>
  <si>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</si>
  <si>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</si>
  <si>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</si>
  <si>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</si>
  <si>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</si>
  <si>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</si>
  <si>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</si>
  <si>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</si>
  <si>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</si>
  <si>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</si>
  <si>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</si>
  <si>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</si>
  <si>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</si>
  <si>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</si>
  <si>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</si>
  <si>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</si>
  <si>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</si>
  <si>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</si>
  <si>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</si>
  <si>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</si>
  <si>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</si>
  <si>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</si>
  <si>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</si>
  <si>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</si>
  <si>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</si>
  <si>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</si>
  <si>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</si>
  <si>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</si>
  <si>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</si>
  <si>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</si>
  <si>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</si>
  <si>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</si>
  <si>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</si>
  <si>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</si>
  <si>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</si>
  <si>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</si>
  <si>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</si>
  <si>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</si>
  <si>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</si>
  <si>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</si>
  <si>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</si>
  <si>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</si>
  <si>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</si>
  <si>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</si>
  <si>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</si>
  <si>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</si>
  <si>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</si>
  <si>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</si>
  <si>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</si>
  <si>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</si>
  <si>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</si>
  <si>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</si>
  <si>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</si>
  <si>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</si>
  <si>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</si>
  <si>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</si>
  <si>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</si>
  <si>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</si>
  <si>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</si>
  <si>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</si>
  <si>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</si>
  <si>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</si>
  <si>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</si>
  <si>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</si>
  <si>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</si>
  <si>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</si>
  <si>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</si>
  <si>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</si>
  <si>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</si>
  <si>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</si>
  <si>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</si>
  <si>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</si>
  <si>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</si>
  <si>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</si>
  <si>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</si>
  <si>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</si>
  <si>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</si>
  <si>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</si>
  <si>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</si>
  <si>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</si>
  <si>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</si>
  <si>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</si>
  <si>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</si>
  <si>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</si>
  <si>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</si>
  <si>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</si>
  <si>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</si>
  <si>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</si>
  <si>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</si>
  <si>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</si>
  <si>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</si>
  <si>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</si>
  <si>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</si>
  <si>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</si>
  <si>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</si>
  <si>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</si>
  <si>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</si>
  <si>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</si>
  <si>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</si>
  <si>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</si>
  <si>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</si>
  <si>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</si>
  <si>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</si>
  <si>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</si>
  <si>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</si>
  <si>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</si>
  <si>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</si>
  <si>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</si>
  <si>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</si>
  <si>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</si>
  <si>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</si>
  <si>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</si>
  <si>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</si>
  <si>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</si>
  <si>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</si>
  <si>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</si>
  <si>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</si>
  <si>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</si>
  <si>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</si>
  <si>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</si>
  <si>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</si>
  <si>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</si>
  <si>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</si>
  <si>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</si>
  <si>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</si>
  <si>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</si>
  <si>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</si>
  <si>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</si>
  <si>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</si>
  <si>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</si>
  <si>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</si>
  <si>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</si>
  <si>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</si>
  <si>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</si>
  <si>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</si>
  <si>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</si>
  <si>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</si>
  <si>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</si>
  <si>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</si>
  <si>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</si>
  <si>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</si>
  <si>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</si>
  <si>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</si>
  <si>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</si>
  <si>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</si>
  <si>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</si>
  <si>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</si>
  <si>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</si>
  <si>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</si>
  <si>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</si>
  <si>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</si>
  <si>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</si>
  <si>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</si>
  <si>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</si>
  <si>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</si>
  <si>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</si>
  <si>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</si>
  <si>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</si>
  <si>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</si>
  <si>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</si>
  <si>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</si>
  <si>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</si>
  <si>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</si>
  <si>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</si>
  <si>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</si>
  <si>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</si>
  <si>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</si>
  <si>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</si>
  <si>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</si>
  <si>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</si>
  <si>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</si>
  <si>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</si>
  <si>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</si>
  <si>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</si>
  <si>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</si>
  <si>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</si>
  <si>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</si>
  <si>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</si>
  <si>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</si>
  <si>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</si>
  <si>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</si>
  <si>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</si>
  <si>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</si>
  <si>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</si>
  <si>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</si>
  <si>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</si>
  <si>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</si>
  <si>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</si>
  <si>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</si>
  <si>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</si>
  <si>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</si>
  <si>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</si>
  <si>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</si>
  <si>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</si>
  <si>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</si>
  <si>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</si>
  <si>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</si>
  <si>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</si>
  <si>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</si>
  <si>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</si>
  <si>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</si>
  <si>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</si>
  <si>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</si>
  <si>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</si>
  <si>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</si>
  <si>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</si>
  <si>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</si>
  <si>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</si>
  <si>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</si>
  <si>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</si>
  <si>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</si>
  <si>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</si>
  <si>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</si>
  <si>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</si>
  <si>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</si>
  <si>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</si>
  <si>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</si>
  <si>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</si>
  <si>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</si>
  <si>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</si>
  <si>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</si>
  <si>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</si>
  <si>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</si>
  <si>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</si>
  <si>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</si>
  <si>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</si>
  <si>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</si>
  <si>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</si>
  <si>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</si>
  <si>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</si>
  <si>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</si>
  <si>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</si>
  <si>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</si>
  <si>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</si>
  <si>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</si>
  <si>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</si>
  <si>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</si>
  <si>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</si>
  <si>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</si>
  <si>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</si>
  <si>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</si>
  <si>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</si>
  <si>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</si>
  <si>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</si>
  <si>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</si>
  <si>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</si>
  <si>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</si>
  <si>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</si>
  <si>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</si>
  <si>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</si>
  <si>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</si>
  <si>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</si>
  <si>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</si>
  <si>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</si>
  <si>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</si>
  <si>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</si>
  <si>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</si>
  <si>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</si>
  <si>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</si>
  <si>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</si>
  <si>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</si>
  <si>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</si>
  <si>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</si>
  <si>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</si>
  <si>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</si>
  <si>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</si>
  <si>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</si>
  <si>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</si>
  <si>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</si>
  <si>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</si>
  <si>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</si>
  <si>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</si>
  <si>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</si>
  <si>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</si>
  <si>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</si>
  <si>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</si>
  <si>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</si>
  <si>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</si>
  <si>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</si>
  <si>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</si>
  <si>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</si>
  <si>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</si>
  <si>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</si>
  <si>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</si>
  <si>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</si>
  <si>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</si>
  <si>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</si>
  <si>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</si>
  <si>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</si>
  <si>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</si>
  <si>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</si>
  <si>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</si>
  <si>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</si>
  <si>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</si>
  <si>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</si>
  <si>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</si>
  <si>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</si>
  <si>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</si>
  <si>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</si>
  <si>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</si>
  <si>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</si>
  <si>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</si>
  <si>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</si>
  <si>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</si>
  <si>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</si>
  <si>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</si>
  <si>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</si>
  <si>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</si>
  <si>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</si>
  <si>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</si>
  <si>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</si>
  <si>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</si>
  <si>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</si>
  <si>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</si>
  <si>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</si>
  <si>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</si>
  <si>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</si>
  <si>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</si>
  <si>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</si>
  <si>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</si>
  <si>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</si>
  <si>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</si>
  <si>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</si>
  <si>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</si>
  <si>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</si>
  <si>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</si>
  <si>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</si>
  <si>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</si>
  <si>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</si>
  <si>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</si>
  <si>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</si>
  <si>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</si>
  <si>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</si>
  <si>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</si>
  <si>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</si>
  <si>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</si>
  <si>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</si>
  <si>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</si>
  <si>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</si>
  <si>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</si>
  <si>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</si>
  <si>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</si>
  <si>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</si>
  <si>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</si>
  <si>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</si>
  <si>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</si>
  <si>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</si>
  <si>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</si>
  <si>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</si>
  <si>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</si>
  <si>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</si>
  <si>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</si>
  <si>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</si>
  <si>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</si>
  <si>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</si>
  <si>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</si>
  <si>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</si>
  <si>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</si>
  <si>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</si>
  <si>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</si>
  <si>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</si>
  <si>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</si>
  <si>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</si>
  <si>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</si>
  <si>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</si>
  <si>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</si>
  <si>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</si>
  <si>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</si>
  <si>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</si>
  <si>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</si>
  <si>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</si>
  <si>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</si>
  <si>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</si>
  <si>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</si>
  <si>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</si>
  <si>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</si>
  <si>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</si>
  <si>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</si>
  <si>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</si>
  <si>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</si>
  <si>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</si>
  <si>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</si>
  <si>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</si>
  <si>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</si>
  <si>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</si>
  <si>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</si>
  <si>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</si>
  <si>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</si>
  <si>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</si>
  <si>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</si>
  <si>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</si>
  <si>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</si>
  <si>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</si>
  <si>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</si>
  <si>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</si>
  <si>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</si>
  <si>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</si>
  <si>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</si>
  <si>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</si>
  <si>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</si>
  <si>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</si>
  <si>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</si>
  <si>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</si>
  <si>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</si>
  <si>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</si>
  <si>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</si>
  <si>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</si>
  <si>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</si>
  <si>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</si>
  <si>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</si>
  <si>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</si>
  <si>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</si>
  <si>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</si>
  <si>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</si>
  <si>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</si>
  <si>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</si>
  <si>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</si>
  <si>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</si>
  <si>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</si>
  <si>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</si>
  <si>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</si>
  <si>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</si>
  <si>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</si>
  <si>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</si>
  <si>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</si>
  <si>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</si>
  <si>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</si>
  <si>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</si>
  <si>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</si>
  <si>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</si>
  <si>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</si>
  <si>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</si>
  <si>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</si>
  <si>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</si>
  <si>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</si>
  <si>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</si>
  <si>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</si>
  <si>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</si>
  <si>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</si>
  <si>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</si>
  <si>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</si>
  <si>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</si>
  <si>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</si>
  <si>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</si>
  <si>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</si>
  <si>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</si>
  <si>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</si>
  <si>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</si>
  <si>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</si>
  <si>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</si>
  <si>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</si>
  <si>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</si>
  <si>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</si>
  <si>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</si>
  <si>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</si>
  <si>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</si>
  <si>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</si>
  <si>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</si>
  <si>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</si>
  <si>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</si>
  <si>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</si>
  <si>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</si>
  <si>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</si>
  <si>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</si>
  <si>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</si>
  <si>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</si>
  <si>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</si>
  <si>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</si>
  <si>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</si>
  <si>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</si>
  <si>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</si>
  <si>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</si>
  <si>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</si>
  <si>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</si>
  <si>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</si>
  <si>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</si>
  <si>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</si>
  <si>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</si>
  <si>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</si>
  <si>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</si>
  <si>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</si>
  <si>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</si>
  <si>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</si>
  <si>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</si>
  <si>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</si>
  <si>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</si>
  <si>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</si>
  <si>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</si>
  <si>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</si>
  <si>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</si>
  <si>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</si>
  <si>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</si>
  <si>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</si>
  <si>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</si>
  <si>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</si>
  <si>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</si>
  <si>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</si>
  <si>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</si>
  <si>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</si>
  <si>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</si>
  <si>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</si>
  <si>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</si>
  <si>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</si>
  <si>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</si>
  <si>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</si>
  <si>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</si>
  <si>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</si>
  <si>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</si>
  <si>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</si>
  <si>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</si>
  <si>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</si>
  <si>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</si>
  <si>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</si>
  <si>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</si>
  <si>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</si>
  <si>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</si>
  <si>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</si>
  <si>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</si>
  <si>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</si>
  <si>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</si>
  <si>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</si>
  <si>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</si>
  <si>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</si>
  <si>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</si>
  <si>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</si>
  <si>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</si>
  <si>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</si>
  <si>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</si>
  <si>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</si>
  <si>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</si>
  <si>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</si>
  <si>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</si>
  <si>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</si>
  <si>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</si>
  <si>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</si>
  <si>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</si>
  <si>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</si>
  <si>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</si>
  <si>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</si>
  <si>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</si>
  <si>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</si>
  <si>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</si>
  <si>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</si>
  <si>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</si>
  <si>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</si>
  <si>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</si>
  <si>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</si>
  <si>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</si>
  <si>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</si>
  <si>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</si>
  <si>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</si>
  <si>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</si>
  <si>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</si>
  <si>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</si>
  <si>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</si>
  <si>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</si>
  <si>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</si>
  <si>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</si>
  <si>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</si>
  <si>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</si>
  <si>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</si>
  <si>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</si>
  <si>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</si>
  <si>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</si>
  <si>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</si>
  <si>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</si>
  <si>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</si>
  <si>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</si>
  <si>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</si>
  <si>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</si>
  <si>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</si>
  <si>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</si>
  <si>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</si>
  <si>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</si>
  <si>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</si>
  <si>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</si>
  <si>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</si>
  <si>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</si>
  <si>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</si>
  <si>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</si>
  <si>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</si>
  <si>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</si>
  <si>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</si>
  <si>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</si>
  <si>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</si>
  <si>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</si>
  <si>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</si>
  <si>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</si>
  <si>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</si>
  <si>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</si>
  <si>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</si>
  <si>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</si>
  <si>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</si>
  <si>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</si>
  <si>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</si>
  <si>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</si>
  <si>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</si>
  <si>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</si>
  <si>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</si>
  <si>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</si>
  <si>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</si>
  <si>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</si>
  <si>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</si>
  <si>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</si>
  <si>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</si>
  <si>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</si>
  <si>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</si>
  <si>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</si>
  <si>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</si>
  <si>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</si>
  <si>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</si>
  <si>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</si>
  <si>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</si>
  <si>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</si>
  <si>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</si>
  <si>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</si>
  <si>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</si>
  <si>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</si>
  <si>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</si>
  <si>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</si>
  <si>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</si>
  <si>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</si>
  <si>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</si>
  <si>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</si>
  <si>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</si>
  <si>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</si>
  <si>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</si>
  <si>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</si>
  <si>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</si>
  <si>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</si>
  <si>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</si>
  <si>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</si>
  <si>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</si>
  <si>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</si>
  <si>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</si>
  <si>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</si>
  <si>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</si>
  <si>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</si>
  <si>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</si>
  <si>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</si>
  <si>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</si>
  <si>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</si>
  <si>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</si>
  <si>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</si>
  <si>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</si>
  <si>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</si>
  <si>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</si>
  <si>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</si>
  <si>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</si>
  <si>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</si>
  <si>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</si>
  <si>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</si>
  <si>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</si>
  <si>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</si>
  <si>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</si>
  <si>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</si>
  <si>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</si>
  <si>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</si>
  <si>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</si>
  <si>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</si>
  <si>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</si>
  <si>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</si>
  <si>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</si>
  <si>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</si>
  <si>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</si>
  <si>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</si>
  <si>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</si>
  <si>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</si>
  <si>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</si>
  <si>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</si>
  <si>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</si>
  <si>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</si>
  <si>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</si>
  <si>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</si>
  <si>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</si>
  <si>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</si>
  <si>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</si>
  <si>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</si>
  <si>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</si>
  <si>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</si>
  <si>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</si>
  <si>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</si>
  <si>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</si>
  <si>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</si>
  <si>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</si>
  <si>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</si>
  <si>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</si>
  <si>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</si>
  <si>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</si>
  <si>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</si>
  <si>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</si>
  <si>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</si>
  <si>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</si>
  <si>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</si>
  <si>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</si>
  <si>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</si>
  <si>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</si>
  <si>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</si>
  <si>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</si>
  <si>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</si>
  <si>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</si>
  <si>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</si>
  <si>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</si>
  <si>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</si>
  <si>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</si>
  <si>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</si>
  <si>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</si>
  <si>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</si>
  <si>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</si>
  <si>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</si>
  <si>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</si>
  <si>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</si>
  <si>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</si>
  <si>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</si>
  <si>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</si>
  <si>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</si>
  <si>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</si>
  <si>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</si>
  <si>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</si>
  <si>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</si>
  <si>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</si>
  <si>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</si>
  <si>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</si>
  <si>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</si>
  <si>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</si>
  <si>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</si>
  <si>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</si>
  <si>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</si>
  <si>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</si>
  <si>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</si>
  <si>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</si>
  <si>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</si>
  <si>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</si>
  <si>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</si>
  <si>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</si>
  <si>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</si>
  <si>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</si>
  <si>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</si>
  <si>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</si>
  <si>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</si>
  <si>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</si>
  <si>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</si>
  <si>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</si>
  <si>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</si>
  <si>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</si>
  <si>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</si>
  <si>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</si>
  <si>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</si>
  <si>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</si>
  <si>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</si>
  <si>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</si>
  <si>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</si>
  <si>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</si>
  <si>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</si>
  <si>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</si>
  <si>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</si>
  <si>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</si>
  <si>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</si>
  <si>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</si>
  <si>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</si>
  <si>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</si>
  <si>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</si>
  <si>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</si>
  <si>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</si>
  <si>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</si>
  <si>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</si>
  <si>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</si>
  <si>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</si>
  <si>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</si>
  <si>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</si>
  <si>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</si>
  <si>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</si>
  <si>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</si>
  <si>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</si>
  <si>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</si>
  <si>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</si>
  <si>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</si>
  <si>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</si>
  <si>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</si>
  <si>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</si>
  <si>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</si>
  <si>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</si>
  <si>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</si>
  <si>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</si>
  <si>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</si>
  <si>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</si>
  <si>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</si>
  <si>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</si>
  <si>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</si>
  <si>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</si>
  <si>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</si>
  <si>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</si>
  <si>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</si>
  <si>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</si>
  <si>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</si>
  <si>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</si>
  <si>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</si>
  <si>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</si>
  <si>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</si>
  <si>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</si>
  <si>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</si>
  <si>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</si>
  <si>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</si>
  <si>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</si>
  <si>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</si>
  <si>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</si>
  <si>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</si>
  <si>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</si>
  <si>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</si>
  <si>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</si>
  <si>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</si>
  <si>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</si>
  <si>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</si>
  <si>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</si>
  <si>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</si>
  <si>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</si>
  <si>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</si>
  <si>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</si>
  <si>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</si>
  <si>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</si>
  <si>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</si>
  <si>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</si>
  <si>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</si>
  <si>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</si>
  <si>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</si>
  <si>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</si>
  <si>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</si>
  <si>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</si>
  <si>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</si>
  <si>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</si>
  <si>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</si>
  <si>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</si>
  <si>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</si>
  <si>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</si>
  <si>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</si>
  <si>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</si>
  <si>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</si>
  <si>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</si>
  <si>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</si>
  <si>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</si>
  <si>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</si>
  <si>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</si>
  <si>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</si>
  <si>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</si>
  <si>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</si>
  <si>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</si>
  <si>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</si>
  <si>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</si>
  <si>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</si>
  <si>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</si>
  <si>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</si>
  <si>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</si>
  <si>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</si>
  <si>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</si>
  <si>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</si>
  <si>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</si>
  <si>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</si>
  <si>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</si>
  <si>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</si>
  <si>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</si>
  <si>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</si>
  <si>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</si>
  <si>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</si>
  <si>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</si>
  <si>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</si>
  <si>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</si>
  <si>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</si>
  <si>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</si>
  <si>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</si>
  <si>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</si>
  <si>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</si>
  <si>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</si>
  <si>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</si>
  <si>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</si>
  <si>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</si>
  <si>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</si>
  <si>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</si>
  <si>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</si>
  <si>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</si>
  <si>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</si>
  <si>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</si>
  <si>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</si>
  <si>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</si>
  <si>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</si>
  <si>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</si>
  <si>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</si>
  <si>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</si>
  <si>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</si>
  <si>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</si>
  <si>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</si>
  <si>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</si>
  <si>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</si>
  <si>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</si>
  <si>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</si>
  <si>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</si>
  <si>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</si>
  <si>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</si>
  <si>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</si>
  <si>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</si>
  <si>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</si>
  <si>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</si>
  <si>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</si>
  <si>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</si>
  <si>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</si>
  <si>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</si>
  <si>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</si>
  <si>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</si>
  <si>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</si>
  <si>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</si>
  <si>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</si>
  <si>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</si>
  <si>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</si>
  <si>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</si>
  <si>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</si>
  <si>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</si>
  <si>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</si>
  <si>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</si>
  <si>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</si>
  <si>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</si>
  <si>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</si>
  <si>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</si>
  <si>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</si>
  <si>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</si>
  <si>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</si>
  <si>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</si>
  <si>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</si>
  <si>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</si>
  <si>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</si>
  <si>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</si>
  <si>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</si>
  <si>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</si>
  <si>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</si>
  <si>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</si>
  <si>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</si>
  <si>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</si>
  <si>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</si>
  <si>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</si>
  <si>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</si>
  <si>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</si>
  <si>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</si>
  <si>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</si>
  <si>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</si>
  <si>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</si>
  <si>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</si>
  <si>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</si>
  <si>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</si>
  <si>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</si>
  <si>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</si>
  <si>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</si>
  <si>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</si>
  <si>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</si>
  <si>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</si>
  <si>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</si>
  <si>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</si>
  <si>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</si>
  <si>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</si>
  <si>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</si>
  <si>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</si>
  <si>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</si>
  <si>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</si>
  <si>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</si>
  <si>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</si>
  <si>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</si>
  <si>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</si>
  <si>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</si>
  <si>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</si>
  <si>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</si>
  <si>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</si>
  <si>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</si>
  <si>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</si>
  <si>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</si>
  <si>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</si>
  <si>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</si>
  <si>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</si>
  <si>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</si>
  <si>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</si>
  <si>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</si>
  <si>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</si>
  <si>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</si>
  <si>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</si>
  <si>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</si>
  <si>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</si>
  <si>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</si>
  <si>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</si>
  <si>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</si>
  <si>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</si>
  <si>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</si>
  <si>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</si>
  <si>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</si>
  <si>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</si>
  <si>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</si>
  <si>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</si>
  <si>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</si>
  <si>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</si>
  <si>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</si>
  <si>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</si>
  <si>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</si>
  <si>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</si>
  <si>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</si>
  <si>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</si>
  <si>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</si>
  <si>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</si>
  <si>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</si>
  <si>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</si>
  <si>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</si>
  <si>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</si>
  <si>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</si>
  <si>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</si>
  <si>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</si>
  <si>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</si>
  <si>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</si>
  <si>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</si>
  <si>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</si>
  <si>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</si>
  <si>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</si>
  <si>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</si>
  <si>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</si>
  <si>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</si>
  <si>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</si>
  <si>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</si>
  <si>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</si>
  <si>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</si>
  <si>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</si>
  <si>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</si>
  <si>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</si>
  <si>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</si>
  <si>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</si>
  <si>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</si>
  <si>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</si>
  <si>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</si>
  <si>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</si>
  <si>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</si>
  <si>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</si>
  <si>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</si>
  <si>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</si>
  <si>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</si>
  <si>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</si>
  <si>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</si>
  <si>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</si>
  <si>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</si>
  <si>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</si>
  <si>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</si>
  <si>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</si>
  <si>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</si>
  <si>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</si>
  <si>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</si>
  <si>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</si>
  <si>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</si>
  <si>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</si>
  <si>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</si>
  <si>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</si>
  <si>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</si>
  <si>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</si>
  <si>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</si>
  <si>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</si>
  <si>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</si>
  <si>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</si>
  <si>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</si>
  <si>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</si>
  <si>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</si>
  <si>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</si>
  <si>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</si>
  <si>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</si>
  <si>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</si>
  <si>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</si>
  <si>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</si>
  <si>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</si>
  <si>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</si>
  <si>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</si>
  <si>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</si>
  <si>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</si>
  <si>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</si>
  <si>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</si>
  <si>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</si>
  <si>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</si>
  <si>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</si>
  <si>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</si>
  <si>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</si>
  <si>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</si>
  <si>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</si>
  <si>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</si>
  <si>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</si>
  <si>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</si>
  <si>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</si>
  <si>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</si>
  <si>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</si>
  <si>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</si>
  <si>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</si>
  <si>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</si>
  <si>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</si>
  <si>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</si>
  <si>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</si>
  <si>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</si>
  <si>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</si>
  <si>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</si>
  <si>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</si>
  <si>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</si>
  <si>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</si>
  <si>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</si>
  <si>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</si>
  <si>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</si>
  <si>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</si>
  <si>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</si>
  <si>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</si>
  <si>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</si>
  <si>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</si>
  <si>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</si>
  <si>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</si>
  <si>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</si>
  <si>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</si>
  <si>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</si>
  <si>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</si>
  <si>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</si>
  <si>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</si>
  <si>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</si>
  <si>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</si>
  <si>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</si>
  <si>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</si>
  <si>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</si>
  <si>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</si>
  <si>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</si>
  <si>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</si>
  <si>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</si>
  <si>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</si>
  <si>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</si>
  <si>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</si>
  <si>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</si>
  <si>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</si>
  <si>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</si>
  <si>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</si>
  <si>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</si>
  <si>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</si>
  <si>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</si>
  <si>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</si>
  <si>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</si>
  <si>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</si>
  <si>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</si>
  <si>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</si>
  <si>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</si>
  <si>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</si>
  <si>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</si>
  <si>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</si>
  <si>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</si>
  <si>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</si>
  <si>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</si>
  <si>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</si>
  <si>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</si>
  <si>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</si>
  <si>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</si>
  <si>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</si>
  <si>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</si>
  <si>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</si>
  <si>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</si>
  <si>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</si>
  <si>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</si>
  <si>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</si>
  <si>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</si>
  <si>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</si>
  <si>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</si>
  <si>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</si>
  <si>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</si>
  <si>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</si>
  <si>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</si>
  <si>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</si>
  <si>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</si>
  <si>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</si>
  <si>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</si>
  <si>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</si>
  <si>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</si>
  <si>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</si>
  <si>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</si>
  <si>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</si>
  <si>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</si>
  <si>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</si>
  <si>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</si>
  <si>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</si>
  <si>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</si>
  <si>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</si>
  <si>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</si>
  <si>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</si>
  <si>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</si>
  <si>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</si>
  <si>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</si>
  <si>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</si>
  <si>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</si>
  <si>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</si>
  <si>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</si>
  <si>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</si>
  <si>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</si>
  <si>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</si>
  <si>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</si>
  <si>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</si>
  <si>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</si>
  <si>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</si>
  <si>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</si>
  <si>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</si>
  <si>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</si>
  <si>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</si>
  <si>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</si>
  <si>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</si>
  <si>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</si>
  <si>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</si>
  <si>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</si>
  <si>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</si>
  <si>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</si>
  <si>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</si>
  <si>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</si>
  <si>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</si>
  <si>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</si>
  <si>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</si>
  <si>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</si>
  <si>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</si>
  <si>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</si>
  <si>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</si>
  <si>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</si>
  <si>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</si>
  <si>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</si>
  <si>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</si>
  <si>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</si>
  <si>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</si>
  <si>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</si>
  <si>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</si>
  <si>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</si>
  <si>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</si>
  <si>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</si>
  <si>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</si>
  <si>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</si>
  <si>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</si>
  <si>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</si>
  <si>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</si>
  <si>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</si>
  <si>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</si>
  <si>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</si>
  <si>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</si>
  <si>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</si>
  <si>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</si>
  <si>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</si>
  <si>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</si>
  <si>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</si>
  <si>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</si>
  <si>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</si>
  <si>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</si>
  <si>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</si>
  <si>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</si>
  <si>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</si>
  <si>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</si>
  <si>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</si>
  <si>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</si>
  <si>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</si>
  <si>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</si>
  <si>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</si>
  <si>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</si>
  <si>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</si>
  <si>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</si>
  <si>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</si>
  <si>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</si>
  <si>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</si>
  <si>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</si>
  <si>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</si>
  <si>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</si>
  <si>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</si>
  <si>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</si>
  <si>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</si>
  <si>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</si>
  <si>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</si>
  <si>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</si>
  <si>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</si>
  <si>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</si>
  <si>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</si>
  <si>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</si>
  <si>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</si>
  <si>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</si>
  <si>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</si>
  <si>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</si>
  <si>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</si>
  <si>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</si>
  <si>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</si>
  <si>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</si>
  <si>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</si>
  <si>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</si>
  <si>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</si>
  <si>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</si>
  <si>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</si>
  <si>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</si>
  <si>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</si>
  <si>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</si>
  <si>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</si>
  <si>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</si>
  <si>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</si>
  <si>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</si>
  <si>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</si>
  <si>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</si>
  <si>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</si>
  <si>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</si>
  <si>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</si>
  <si>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</si>
  <si>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</si>
  <si>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</si>
  <si>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</si>
  <si>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</si>
  <si>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</si>
  <si>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</si>
  <si>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</si>
  <si>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</si>
  <si>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</si>
  <si>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</si>
  <si>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</si>
  <si>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</si>
  <si>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</si>
  <si>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</si>
  <si>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</si>
  <si>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</si>
  <si>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</si>
  <si>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</si>
  <si>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</si>
  <si>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</si>
  <si>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</si>
  <si>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</si>
  <si>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</si>
  <si>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</si>
  <si>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</si>
  <si>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</si>
  <si>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</si>
  <si>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</si>
  <si>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</si>
  <si>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</si>
  <si>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</si>
  <si>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</si>
  <si>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</si>
  <si>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</si>
  <si>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</si>
  <si>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</si>
  <si>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</si>
  <si>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</si>
  <si>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</si>
  <si>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</si>
  <si>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</si>
  <si>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</si>
  <si>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</si>
  <si>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</si>
  <si>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</si>
  <si>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</si>
  <si>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</si>
  <si>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</si>
  <si>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</si>
  <si>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</si>
  <si>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</si>
  <si>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</si>
  <si>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</si>
  <si>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</si>
  <si>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</si>
  <si>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</si>
  <si>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</si>
  <si>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</si>
  <si>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</si>
  <si>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</si>
  <si>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</si>
  <si>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</si>
  <si>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</si>
  <si>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</si>
  <si>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</si>
  <si>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</si>
  <si>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</si>
  <si>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</si>
  <si>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</si>
  <si>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</si>
  <si>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</si>
  <si>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</si>
  <si>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</si>
  <si>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</si>
  <si>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</si>
  <si>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</si>
  <si>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</si>
  <si>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</si>
  <si>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</si>
  <si>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</si>
  <si>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</si>
  <si>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</si>
  <si>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</si>
  <si>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</si>
  <si>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</si>
  <si>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</si>
  <si>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</si>
  <si>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</si>
  <si>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</si>
  <si>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</si>
  <si>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</si>
  <si>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</si>
  <si>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</si>
  <si>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</si>
  <si>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</si>
  <si>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</si>
  <si>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</si>
  <si>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</si>
  <si>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</si>
  <si>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</si>
  <si>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</si>
  <si>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</si>
  <si>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</si>
  <si>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</si>
  <si>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</si>
  <si>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</si>
  <si>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</si>
  <si>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</si>
  <si>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</si>
  <si>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</si>
  <si>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</si>
  <si>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</si>
  <si>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</si>
  <si>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</si>
  <si>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</si>
  <si>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</si>
  <si>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</si>
  <si>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</si>
  <si>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</si>
  <si>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</si>
  <si>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</si>
  <si>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</si>
  <si>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</si>
  <si>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</si>
  <si>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</si>
  <si>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</si>
  <si>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</si>
  <si>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</si>
  <si>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</si>
  <si>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</si>
  <si>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</si>
  <si>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</si>
  <si>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</si>
  <si>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</si>
  <si>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</si>
  <si>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</si>
  <si>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</si>
  <si>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</si>
  <si>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</si>
  <si>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</si>
  <si>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</si>
  <si>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</si>
  <si>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</si>
  <si>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</si>
  <si>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</si>
  <si>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</si>
  <si>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</si>
  <si>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</si>
  <si>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</si>
  <si>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</si>
  <si>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</si>
  <si>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</si>
  <si>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</si>
  <si>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</si>
  <si>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</si>
  <si>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</si>
  <si>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</si>
  <si>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</si>
  <si>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</si>
  <si>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</si>
  <si>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</si>
  <si>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</si>
  <si>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</si>
  <si>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</si>
  <si>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</si>
  <si>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</si>
  <si>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</si>
  <si>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</si>
  <si>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</si>
  <si>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</si>
  <si>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</si>
  <si>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</si>
  <si>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</si>
  <si>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</si>
  <si>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</si>
  <si>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</si>
  <si>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</si>
  <si>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</si>
  <si>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</si>
  <si>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</si>
  <si>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</si>
  <si>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</si>
  <si>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</si>
  <si>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</si>
  <si>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</si>
  <si>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</si>
  <si>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</si>
  <si>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</si>
  <si>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</si>
  <si>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</si>
  <si>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</si>
  <si>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</si>
  <si>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</si>
  <si>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</si>
  <si>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</si>
  <si>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</si>
  <si>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</si>
  <si>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</si>
  <si>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</si>
  <si>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</si>
  <si>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</si>
  <si>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</si>
  <si>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</si>
  <si>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</si>
  <si>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</si>
  <si>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</si>
  <si>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</si>
  <si>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</si>
  <si>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</si>
  <si>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</si>
  <si>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</si>
  <si>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</si>
  <si>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</si>
  <si>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</si>
  <si>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</si>
  <si>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</si>
  <si>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</si>
  <si>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</si>
  <si>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</si>
  <si>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</si>
  <si>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</si>
  <si>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</si>
  <si>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</si>
  <si>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</si>
  <si>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</si>
  <si>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</si>
  <si>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</si>
  <si>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</si>
  <si>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</si>
  <si>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</si>
  <si>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</si>
  <si>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</si>
  <si>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</si>
  <si>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</si>
  <si>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</si>
  <si>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</si>
  <si>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</si>
  <si>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</si>
  <si>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</si>
  <si>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</si>
  <si>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</si>
  <si>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</si>
  <si>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</si>
  <si>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</si>
  <si>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</si>
  <si>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</si>
  <si>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</si>
  <si>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</si>
  <si>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</si>
  <si>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</si>
  <si>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</si>
  <si>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</si>
  <si>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</si>
  <si>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</si>
  <si>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</si>
  <si>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</si>
  <si>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</si>
  <si>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</si>
  <si>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</si>
  <si>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</si>
  <si>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</si>
  <si>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</si>
  <si>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</si>
  <si>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</si>
  <si>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</si>
  <si>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</si>
  <si>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</si>
  <si>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</si>
  <si>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</si>
  <si>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</si>
  <si>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</si>
  <si>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</si>
  <si>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</si>
  <si>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</si>
  <si>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</si>
  <si>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</si>
  <si>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</si>
  <si>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</si>
  <si>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</si>
  <si>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</si>
  <si>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</si>
  <si>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</si>
  <si>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</si>
  <si>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</si>
  <si>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</si>
  <si>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</si>
  <si>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</si>
  <si>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</si>
  <si>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</si>
  <si>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</si>
  <si>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</si>
  <si>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</si>
  <si>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</si>
  <si>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</si>
  <si>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</si>
  <si>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</si>
  <si>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</si>
  <si>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</si>
  <si>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</si>
  <si>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</si>
  <si>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</si>
  <si>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</si>
  <si>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</si>
  <si>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</si>
  <si>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</si>
  <si>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</si>
  <si>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</si>
  <si>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</si>
  <si>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</si>
  <si>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</si>
  <si>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</si>
  <si>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</si>
  <si>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</si>
  <si>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</si>
  <si>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</si>
  <si>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</si>
  <si>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</si>
  <si>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</si>
  <si>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</si>
  <si>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</si>
  <si>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</si>
  <si>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</si>
  <si>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</si>
  <si>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</si>
  <si>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</si>
  <si>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</si>
  <si>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</si>
  <si>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</si>
  <si>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</si>
  <si>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</si>
  <si>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</si>
  <si>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</si>
  <si>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</si>
  <si>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</si>
  <si>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</si>
  <si>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</si>
  <si>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</si>
  <si>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</si>
  <si>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</si>
  <si>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</si>
  <si>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</si>
  <si>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</si>
  <si>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</si>
  <si>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</si>
  <si>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</si>
  <si>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</si>
  <si>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</si>
  <si>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</si>
  <si>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</si>
  <si>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</si>
  <si>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</si>
  <si>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</si>
  <si>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</si>
  <si>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</si>
  <si>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</si>
  <si>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</si>
  <si>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</si>
  <si>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</si>
  <si>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</si>
  <si>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</si>
  <si>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</si>
  <si>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</si>
  <si>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</si>
  <si>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</si>
  <si>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</si>
  <si>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</si>
  <si>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</si>
  <si>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</si>
  <si>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</si>
  <si>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</si>
  <si>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</si>
  <si>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</si>
  <si>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</si>
  <si>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</si>
  <si>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</si>
  <si>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</si>
  <si>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</si>
  <si>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</si>
  <si>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</si>
  <si>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</si>
  <si>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</si>
  <si>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</si>
  <si>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</si>
  <si>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</si>
  <si>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</si>
  <si>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</si>
  <si>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</si>
  <si>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</si>
  <si>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</si>
  <si>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</si>
  <si>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</si>
  <si>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</si>
  <si>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</si>
  <si>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</si>
  <si>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</si>
  <si>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</si>
  <si>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</si>
  <si>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</si>
  <si>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</si>
  <si>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</si>
  <si>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</si>
  <si>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</si>
  <si>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</si>
  <si>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</si>
  <si>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</si>
  <si>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</si>
  <si>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</si>
  <si>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</si>
  <si>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</si>
  <si>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</si>
  <si>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</si>
  <si>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</si>
  <si>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</si>
  <si>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</si>
  <si>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</si>
  <si>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</si>
  <si>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</si>
  <si>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</si>
  <si>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</si>
  <si>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</si>
  <si>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</si>
  <si>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</si>
  <si>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</si>
  <si>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</si>
  <si>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</si>
  <si>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</si>
  <si>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</si>
  <si>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</si>
  <si>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</si>
  <si>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</si>
  <si>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</si>
  <si>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</si>
  <si>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</si>
  <si>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</si>
  <si>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</si>
  <si>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</si>
  <si>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</si>
  <si>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</si>
  <si>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</si>
  <si>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</si>
  <si>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</si>
  <si>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</si>
  <si>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</si>
  <si>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</si>
  <si>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</si>
  <si>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</si>
  <si>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</si>
  <si>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</si>
  <si>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</si>
  <si>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</si>
  <si>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</si>
  <si>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</si>
  <si>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</si>
  <si>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</si>
  <si>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</si>
  <si>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</si>
  <si>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</si>
  <si>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</si>
  <si>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</si>
  <si>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</si>
  <si>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</si>
  <si>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</si>
  <si>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</si>
  <si>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</si>
  <si>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</si>
  <si>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</si>
  <si>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</si>
  <si>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</si>
  <si>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</si>
  <si>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</si>
  <si>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</si>
  <si>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</si>
  <si>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</si>
  <si>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</si>
  <si>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</si>
  <si>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</si>
  <si>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</si>
  <si>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</si>
  <si>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</si>
  <si>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</si>
  <si>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</si>
  <si>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</si>
  <si>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</si>
  <si>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</si>
  <si>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</si>
  <si>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</si>
  <si>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</si>
  <si>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</si>
  <si>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</si>
  <si>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</si>
  <si>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</si>
  <si>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</si>
  <si>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</si>
  <si>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</si>
  <si>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</si>
  <si>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</si>
  <si>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</si>
  <si>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</si>
  <si>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</si>
  <si>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</si>
  <si>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</si>
  <si>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</si>
  <si>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</si>
  <si>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</si>
  <si>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</si>
  <si>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</si>
  <si>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</si>
  <si>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</si>
  <si>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</si>
  <si>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</si>
  <si>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</si>
  <si>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</si>
  <si>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</si>
  <si>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</si>
  <si>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</si>
  <si>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</si>
  <si>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</si>
  <si>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</si>
  <si>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</si>
  <si>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</si>
  <si>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</si>
  <si>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</si>
  <si>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</si>
  <si>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</si>
  <si>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</si>
  <si>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</si>
  <si>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</si>
  <si>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</si>
  <si>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</si>
  <si>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</si>
  <si>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</si>
  <si>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</si>
  <si>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</si>
  <si>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</si>
  <si>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</si>
  <si>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</si>
  <si>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</si>
  <si>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</si>
  <si>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</si>
  <si>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</si>
  <si>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</si>
  <si>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</si>
  <si>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</si>
  <si>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</si>
  <si>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</si>
  <si>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</si>
  <si>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</si>
  <si>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</si>
  <si>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</si>
  <si>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</si>
  <si>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</si>
  <si>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</si>
  <si>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</si>
  <si>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</si>
  <si>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</si>
  <si>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</si>
  <si>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</si>
  <si>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</si>
  <si>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</si>
  <si>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</si>
  <si>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</si>
  <si>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</si>
  <si>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</si>
  <si>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</si>
  <si>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</si>
  <si>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</si>
  <si>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</si>
  <si>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</si>
  <si>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</si>
  <si>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</si>
  <si>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</si>
  <si>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</si>
  <si>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</si>
  <si>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</si>
  <si>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</si>
  <si>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</si>
  <si>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</si>
  <si>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</si>
  <si>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</si>
  <si>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</si>
  <si>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</si>
  <si>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</si>
  <si>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</si>
  <si>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</si>
  <si>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</si>
  <si>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</si>
  <si>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</si>
  <si>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</si>
  <si>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</si>
  <si>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</si>
  <si>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</si>
  <si>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</si>
  <si>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</si>
  <si>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</si>
  <si>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</si>
  <si>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</si>
  <si>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</si>
  <si>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</si>
  <si>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</si>
  <si>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</si>
  <si>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</si>
  <si>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</si>
  <si>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</si>
  <si>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</si>
  <si>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</si>
  <si>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</si>
  <si>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</si>
  <si>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</si>
  <si>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</si>
  <si>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</si>
  <si>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</si>
  <si>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</si>
  <si>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</si>
  <si>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</si>
  <si>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</si>
  <si>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</si>
  <si>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</si>
  <si>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</si>
  <si>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</si>
  <si>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</si>
  <si>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</si>
  <si>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</si>
  <si>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</si>
  <si>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</si>
  <si>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</si>
  <si>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</si>
  <si>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</si>
  <si>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</si>
  <si>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</si>
  <si>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</si>
  <si>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</si>
  <si>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</si>
  <si>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</si>
  <si>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</si>
  <si>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</si>
  <si>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</si>
  <si>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</si>
  <si>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</si>
  <si>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</si>
  <si>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</si>
  <si>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</si>
  <si>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</si>
  <si>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</si>
  <si>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</si>
  <si>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</si>
  <si>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</si>
  <si>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</si>
  <si>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</si>
  <si>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</si>
  <si>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</si>
  <si>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</si>
  <si>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</si>
  <si>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</si>
  <si>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</si>
  <si>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</si>
  <si>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</si>
  <si>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</si>
  <si>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</si>
  <si>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</si>
  <si>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</si>
  <si>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</si>
  <si>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</si>
  <si>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</si>
  <si>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</si>
  <si>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</si>
  <si>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</si>
  <si>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</si>
  <si>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</si>
  <si>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</si>
  <si>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</si>
  <si>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</si>
  <si>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</si>
  <si>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</si>
  <si>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</si>
  <si>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</si>
  <si>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</si>
  <si>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</si>
  <si>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</si>
  <si>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</si>
  <si>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</si>
  <si>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</si>
  <si>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</si>
  <si>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</si>
  <si>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</si>
  <si>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</si>
  <si>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</si>
  <si>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</si>
  <si>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</si>
  <si>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</si>
  <si>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</si>
  <si>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</si>
  <si>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</si>
  <si>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</si>
  <si>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</si>
  <si>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</si>
  <si>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</si>
  <si>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</si>
  <si>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</si>
  <si>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</si>
  <si>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</si>
  <si>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</si>
  <si>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</si>
  <si>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</si>
  <si>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</si>
  <si>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</si>
  <si>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</si>
  <si>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</si>
  <si>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</si>
  <si>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</si>
  <si>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</si>
  <si>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</si>
  <si>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</si>
  <si>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</si>
  <si>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</si>
  <si>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</si>
  <si>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</si>
  <si>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</si>
  <si>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</si>
  <si>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</si>
  <si>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</si>
  <si>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</si>
  <si>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</si>
  <si>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</si>
  <si>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</si>
  <si>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</si>
  <si>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</si>
  <si>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</si>
  <si>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</si>
  <si>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</si>
  <si>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</si>
  <si>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</si>
  <si>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</si>
  <si>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</si>
  <si>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</si>
  <si>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</si>
  <si>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</si>
  <si>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</si>
  <si>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</si>
  <si>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</si>
  <si>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</si>
  <si>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</si>
  <si>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</si>
  <si>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</si>
  <si>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</si>
  <si>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</si>
  <si>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</si>
  <si>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</si>
  <si>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</si>
  <si>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</si>
  <si>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</si>
  <si>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</si>
  <si>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</si>
  <si>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</si>
  <si>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</si>
  <si>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</si>
  <si>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</si>
  <si>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</si>
  <si>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</si>
  <si>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</si>
  <si>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</si>
  <si>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</si>
  <si>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</si>
  <si>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</si>
  <si>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</si>
  <si>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</si>
  <si>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</si>
  <si>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</si>
  <si>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</si>
  <si>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</si>
  <si>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</si>
  <si>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</si>
  <si>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</si>
  <si>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</si>
  <si>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</si>
  <si>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</si>
  <si>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</si>
  <si>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</si>
  <si>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</si>
  <si>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</si>
  <si>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</si>
  <si>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</si>
  <si>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</si>
  <si>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</si>
  <si>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</si>
  <si>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</si>
  <si>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</si>
  <si>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</si>
  <si>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</si>
  <si>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</si>
  <si>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</si>
  <si>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</si>
  <si>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</si>
  <si>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</si>
  <si>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</si>
  <si>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</si>
  <si>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</si>
  <si>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</si>
  <si>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</si>
  <si>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</si>
  <si>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</si>
  <si>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</si>
  <si>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</si>
  <si>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</si>
  <si>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</si>
  <si>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</si>
  <si>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</si>
  <si>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</si>
  <si>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</si>
  <si>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</si>
  <si>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</si>
  <si>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</si>
  <si>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</si>
  <si>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</si>
  <si>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</si>
  <si>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</si>
  <si>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</si>
  <si>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</si>
  <si>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</si>
  <si>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</si>
  <si>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</si>
  <si>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</si>
  <si>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</si>
  <si>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</si>
  <si>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</si>
  <si>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</si>
  <si>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</si>
  <si>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</si>
  <si>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</si>
  <si>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</si>
  <si>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</si>
  <si>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</si>
  <si>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</si>
  <si>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</si>
  <si>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</si>
  <si>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</si>
  <si>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</si>
  <si>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</si>
  <si>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</si>
  <si>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</si>
  <si>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</si>
  <si>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</si>
  <si>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</si>
  <si>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</si>
  <si>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</si>
  <si>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</si>
  <si>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</si>
  <si>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</si>
  <si>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</si>
  <si>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</si>
  <si>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</si>
  <si>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</si>
  <si>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</si>
  <si>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</si>
  <si>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</si>
  <si>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</si>
  <si>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</si>
  <si>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</si>
  <si>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</si>
  <si>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</si>
  <si>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</si>
  <si>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</si>
  <si>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</si>
  <si>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</si>
  <si>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</si>
  <si>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</si>
  <si>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</si>
  <si>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</si>
  <si>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</si>
  <si>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</si>
  <si>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</si>
  <si>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</si>
  <si>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</si>
  <si>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</si>
  <si>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</si>
  <si>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</si>
  <si>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</si>
  <si>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</si>
  <si>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</si>
  <si>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</si>
  <si>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</si>
  <si>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</si>
  <si>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</si>
  <si>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</si>
  <si>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</si>
  <si>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</si>
  <si>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</si>
  <si>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</si>
  <si>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</si>
  <si>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</si>
  <si>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</si>
  <si>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</si>
  <si>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</si>
  <si>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</si>
  <si>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</si>
  <si>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</si>
  <si>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</si>
  <si>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</si>
  <si>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</si>
  <si>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</si>
  <si>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</si>
  <si>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</si>
  <si>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</si>
  <si>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</si>
  <si>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</si>
  <si>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</si>
  <si>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</si>
  <si>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</si>
  <si>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</si>
  <si>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</si>
  <si>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</si>
  <si>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</si>
  <si>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</si>
  <si>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</si>
  <si>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</si>
  <si>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</si>
  <si>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</si>
  <si>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</si>
  <si>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</si>
  <si>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</si>
  <si>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</si>
  <si>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</si>
  <si>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</si>
  <si>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</si>
  <si>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</si>
  <si>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</si>
  <si>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</si>
  <si>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</si>
  <si>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</si>
  <si>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</si>
  <si>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</si>
  <si>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</si>
  <si>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</si>
  <si>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</si>
  <si>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</si>
  <si>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</si>
  <si>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</si>
  <si>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</si>
  <si>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</si>
  <si>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</si>
  <si>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</si>
  <si>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</si>
  <si>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</si>
  <si>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</si>
  <si>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</si>
  <si>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</si>
  <si>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</si>
  <si>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</si>
  <si>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</si>
  <si>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</si>
  <si>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</si>
  <si>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</si>
  <si>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</si>
  <si>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</si>
  <si>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</si>
  <si>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</si>
  <si>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</si>
  <si>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</si>
  <si>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</si>
  <si>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</si>
  <si>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</si>
  <si>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</si>
  <si>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</si>
  <si>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</si>
  <si>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</si>
  <si>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</si>
  <si>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</si>
  <si>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</si>
  <si>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</si>
  <si>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</si>
  <si>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</si>
  <si>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</si>
  <si>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</si>
  <si>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</si>
  <si>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</si>
  <si>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</si>
  <si>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</si>
  <si>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</si>
  <si>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</si>
  <si>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</si>
  <si>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</si>
  <si>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</si>
  <si>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</si>
  <si>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</si>
  <si>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</si>
  <si>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</si>
  <si>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</si>
  <si>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</si>
  <si>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</si>
  <si>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</si>
  <si>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</si>
  <si>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</si>
  <si>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</si>
  <si>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</si>
  <si>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</si>
  <si>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</si>
  <si>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</si>
  <si>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</si>
  <si>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</si>
  <si>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</si>
  <si>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</si>
  <si>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</si>
  <si>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</si>
  <si>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</si>
  <si>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</si>
  <si>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</si>
  <si>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</si>
  <si>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</si>
  <si>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</si>
  <si>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</si>
  <si>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</si>
  <si>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</si>
  <si>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</si>
  <si>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</si>
  <si>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</si>
  <si>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</si>
  <si>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</si>
  <si>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</si>
  <si>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</si>
  <si>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</si>
  <si>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</si>
  <si>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</si>
  <si>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</si>
  <si>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</si>
  <si>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</si>
  <si>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</si>
  <si>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</si>
  <si>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</si>
  <si>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</si>
  <si>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</si>
  <si>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</si>
  <si>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</si>
  <si>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</si>
  <si>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</si>
  <si>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</si>
  <si>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</si>
  <si>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</si>
  <si>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</si>
  <si>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</si>
  <si>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</si>
  <si>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</si>
  <si>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</si>
  <si>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</si>
  <si>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</si>
  <si>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</si>
  <si>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</si>
  <si>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</si>
  <si>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</si>
  <si>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</si>
  <si>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</si>
  <si>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</si>
  <si>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</si>
  <si>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</si>
  <si>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</si>
  <si>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</si>
  <si>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</si>
  <si>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</si>
  <si>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</si>
  <si>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</si>
  <si>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</si>
  <si>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</si>
  <si>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</si>
  <si>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</si>
  <si>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</si>
  <si>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</si>
  <si>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</si>
  <si>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</si>
  <si>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</si>
  <si>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</si>
  <si>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</si>
  <si>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</si>
  <si>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</si>
  <si>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</si>
  <si>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</si>
  <si>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</si>
  <si>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</si>
  <si>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</si>
  <si>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</si>
  <si>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</si>
  <si>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</si>
  <si>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</si>
  <si>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</si>
  <si>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</si>
  <si>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</si>
  <si>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</si>
  <si>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</si>
  <si>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</si>
  <si>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</si>
  <si>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</si>
  <si>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</si>
  <si>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</si>
  <si>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</si>
  <si>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</si>
  <si>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</si>
  <si>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</si>
  <si>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</si>
  <si>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</si>
  <si>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</si>
  <si>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</si>
  <si>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</si>
  <si>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</si>
  <si>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</si>
  <si>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</si>
  <si>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</si>
  <si>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</si>
  <si>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</si>
  <si>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</si>
  <si>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</si>
  <si>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</si>
  <si>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</si>
  <si>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</si>
  <si>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</si>
  <si>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</si>
  <si>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</si>
  <si>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</si>
  <si>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</si>
  <si>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</si>
  <si>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</si>
  <si>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</si>
  <si>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</si>
  <si>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</si>
  <si>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</si>
  <si>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</si>
  <si>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</si>
  <si>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</si>
  <si>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</si>
  <si>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</si>
  <si>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</si>
  <si>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</si>
  <si>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</si>
  <si>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</si>
  <si>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</si>
  <si>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</si>
  <si>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</si>
  <si>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</si>
  <si>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</si>
  <si>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</si>
  <si>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</si>
  <si>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</si>
  <si>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</si>
  <si>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</si>
  <si>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</si>
  <si>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</si>
  <si>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</si>
  <si>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</si>
  <si>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</si>
  <si>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</si>
  <si>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</si>
  <si>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</si>
  <si>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</si>
  <si>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</si>
  <si>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</si>
  <si>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</si>
  <si>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</si>
  <si>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</si>
  <si>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</si>
  <si>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</si>
  <si>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</si>
  <si>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</si>
  <si>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</si>
  <si>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</si>
  <si>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</si>
  <si>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</si>
  <si>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</si>
  <si>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</si>
  <si>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</si>
  <si>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</si>
  <si>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</si>
  <si>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</si>
  <si>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</si>
  <si>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</si>
  <si>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</si>
  <si>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</si>
  <si>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</si>
  <si>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</si>
  <si>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</si>
  <si>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</si>
  <si>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</si>
  <si>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</si>
  <si>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</si>
  <si>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</si>
  <si>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</si>
  <si>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</si>
  <si>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</si>
  <si>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</si>
  <si>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</si>
  <si>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</si>
  <si>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</si>
  <si>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</si>
  <si>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</si>
  <si>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</si>
  <si>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</si>
  <si>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</si>
  <si>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</si>
  <si>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</si>
  <si>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</si>
  <si>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</si>
  <si>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</si>
  <si>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</si>
  <si>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</si>
  <si>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</si>
  <si>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</si>
  <si>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</si>
  <si>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</si>
  <si>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</si>
  <si>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</si>
  <si>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</si>
  <si>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</si>
  <si>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</si>
  <si>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</si>
  <si>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</si>
  <si>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</si>
  <si>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</si>
  <si>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</si>
  <si>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</si>
  <si>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</si>
  <si>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</si>
  <si>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</si>
  <si>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</si>
  <si>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</si>
  <si>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</si>
  <si>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</si>
  <si>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</si>
  <si>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</si>
  <si>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</si>
  <si>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</si>
  <si>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</si>
  <si>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</si>
  <si>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</si>
  <si>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</si>
  <si>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</si>
  <si>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</si>
  <si>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</si>
  <si>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</si>
  <si>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</si>
  <si>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</si>
  <si>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</si>
  <si>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</si>
  <si>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</si>
  <si>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</si>
  <si>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</si>
  <si>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</si>
  <si>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</si>
  <si>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</si>
  <si>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</si>
  <si>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</si>
  <si>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</si>
  <si>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</si>
  <si>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</si>
  <si>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</si>
  <si>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</si>
  <si>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</si>
  <si>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</si>
  <si>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</si>
  <si>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</si>
  <si>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</si>
  <si>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</si>
  <si>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</si>
  <si>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</si>
  <si>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</si>
  <si>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</si>
  <si>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</si>
  <si>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</si>
  <si>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</si>
  <si>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</si>
  <si>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</si>
  <si>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</si>
  <si>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</si>
  <si>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</si>
  <si>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</si>
  <si>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</si>
  <si>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</si>
  <si>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</si>
  <si>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</si>
  <si>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</si>
  <si>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</si>
  <si>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</si>
  <si>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</si>
  <si>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</si>
  <si>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</si>
  <si>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</si>
  <si>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</si>
  <si>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</si>
  <si>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</si>
  <si>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</si>
  <si>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</si>
  <si>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</si>
  <si>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</si>
  <si>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</si>
  <si>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</si>
  <si>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</si>
  <si>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</si>
  <si>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</si>
  <si>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</si>
  <si>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</si>
  <si>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</si>
  <si>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</si>
  <si>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</si>
  <si>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</si>
  <si>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</si>
  <si>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</si>
  <si>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</si>
  <si>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</si>
  <si>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</si>
  <si>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</si>
  <si>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</si>
  <si>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</si>
  <si>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</si>
  <si>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</si>
  <si>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</si>
  <si>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</si>
  <si>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</si>
  <si>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</si>
  <si>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</si>
  <si>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</si>
  <si>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</si>
  <si>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</si>
  <si>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</si>
  <si>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</si>
  <si>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</si>
  <si>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</si>
  <si>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</si>
  <si>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</si>
  <si>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</si>
  <si>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</si>
  <si>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</si>
  <si>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</si>
  <si>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</si>
  <si>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</si>
  <si>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</si>
  <si>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</si>
  <si>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</si>
  <si>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</si>
  <si>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</si>
  <si>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</si>
  <si>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</si>
  <si>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</si>
  <si>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</si>
  <si>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</si>
  <si>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</si>
  <si>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</si>
  <si>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</si>
  <si>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</si>
  <si>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</si>
  <si>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</si>
  <si>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</si>
  <si>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</si>
  <si>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</si>
  <si>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</si>
  <si>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</si>
  <si>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</si>
  <si>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</si>
  <si>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</si>
  <si>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</si>
  <si>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</si>
  <si>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</si>
  <si>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</si>
  <si>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</si>
  <si>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</si>
  <si>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</si>
  <si>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</si>
  <si>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</si>
  <si>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</si>
  <si>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</si>
  <si>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</si>
  <si>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</si>
  <si>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</si>
  <si>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</si>
  <si>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</si>
  <si>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</si>
  <si>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</si>
  <si>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</si>
  <si>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</si>
  <si>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</si>
  <si>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</si>
  <si>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</si>
  <si>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</si>
  <si>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</si>
  <si>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</si>
  <si>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</si>
  <si>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</si>
  <si>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</si>
  <si>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</si>
  <si>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</si>
  <si>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</si>
  <si>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</si>
  <si>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</si>
  <si>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</si>
  <si>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</si>
  <si>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</si>
  <si>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</si>
  <si>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</si>
  <si>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</si>
  <si>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</si>
  <si>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</si>
  <si>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</si>
  <si>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</si>
  <si>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</si>
  <si>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</si>
  <si>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</si>
  <si>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</si>
  <si>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</si>
  <si>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</si>
  <si>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</si>
  <si>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</si>
  <si>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</si>
  <si>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</si>
  <si>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</si>
  <si>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</si>
  <si>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</si>
  <si>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</si>
  <si>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</si>
  <si>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</si>
  <si>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</si>
  <si>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</si>
  <si>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</si>
  <si>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</si>
  <si>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</si>
  <si>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</si>
  <si>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</si>
  <si>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</si>
  <si>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</si>
  <si>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</si>
  <si>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</si>
  <si>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</si>
  <si>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</si>
  <si>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</si>
  <si>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</si>
  <si>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</si>
  <si>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</si>
  <si>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</si>
  <si>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</si>
  <si>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</si>
  <si>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</si>
  <si>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</si>
  <si>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</si>
  <si>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</si>
  <si>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</si>
  <si>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</si>
  <si>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</si>
  <si>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</si>
  <si>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</si>
  <si>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</si>
  <si>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</si>
  <si>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</si>
  <si>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</si>
  <si>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</si>
  <si>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</si>
  <si>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</si>
  <si>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</si>
  <si>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</si>
  <si>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</si>
  <si>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</si>
  <si>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</si>
  <si>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</si>
  <si>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</si>
  <si>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</si>
  <si>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</si>
  <si>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</si>
  <si>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</si>
  <si>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</si>
  <si>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</si>
  <si>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</si>
  <si>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</si>
  <si>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</si>
  <si>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</si>
  <si>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</si>
  <si>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</si>
  <si>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</si>
  <si>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</si>
  <si>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</si>
  <si>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</si>
  <si>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</si>
  <si>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</si>
  <si>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</si>
  <si>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</si>
  <si>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</si>
  <si>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</si>
  <si>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</si>
  <si>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</si>
  <si>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</si>
  <si>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</si>
  <si>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</si>
  <si>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</si>
  <si>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</si>
  <si>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</si>
  <si>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</si>
  <si>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</si>
  <si>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</si>
  <si>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</si>
  <si>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</si>
  <si>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</si>
  <si>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</si>
  <si>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</si>
  <si>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</si>
  <si>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</si>
  <si>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</si>
  <si>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</si>
  <si>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</si>
  <si>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</si>
  <si>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</si>
  <si>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</si>
  <si>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</si>
  <si>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</si>
  <si>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</si>
  <si>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</si>
  <si>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</si>
  <si>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</si>
  <si>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</si>
  <si>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</si>
  <si>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</si>
  <si>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</si>
  <si>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</si>
  <si>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</si>
  <si>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</si>
  <si>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</si>
  <si>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</si>
  <si>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</si>
  <si>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</si>
  <si>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</si>
  <si>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</si>
  <si>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</si>
  <si>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</si>
  <si>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</si>
  <si>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</si>
  <si>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</si>
  <si>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</si>
  <si>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</si>
  <si>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</si>
  <si>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</si>
  <si>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</si>
  <si>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</si>
  <si>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</si>
  <si>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</si>
  <si>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</si>
  <si>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</si>
  <si>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</si>
  <si>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</si>
  <si>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</si>
  <si>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</si>
  <si>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</si>
  <si>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</si>
  <si>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</si>
  <si>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</si>
  <si>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</si>
  <si>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</si>
  <si>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</si>
  <si>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</si>
  <si>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</si>
  <si>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</si>
  <si>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</si>
  <si>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</si>
  <si>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</si>
  <si>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</si>
  <si>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</si>
  <si>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</si>
  <si>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</si>
  <si>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</si>
  <si>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</si>
  <si>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</si>
  <si>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</si>
  <si>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</si>
  <si>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</si>
  <si>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</si>
  <si>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</si>
  <si>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</si>
  <si>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</si>
  <si>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</si>
  <si>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</si>
  <si>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</si>
  <si>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</si>
  <si>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</si>
  <si>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</si>
  <si>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</si>
  <si>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</si>
  <si>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</si>
  <si>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</si>
  <si>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</si>
  <si>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</si>
  <si>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</si>
  <si>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</si>
  <si>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</si>
  <si>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</si>
  <si>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</si>
  <si>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</si>
  <si>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</si>
  <si>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</si>
  <si>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</si>
  <si>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</si>
  <si>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</si>
  <si>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</si>
  <si>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</si>
  <si>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</si>
  <si>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</si>
  <si>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</si>
  <si>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</si>
  <si>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</si>
  <si>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</si>
  <si>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</si>
  <si>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</si>
  <si>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</si>
  <si>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</si>
  <si>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</si>
  <si>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</si>
  <si>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</si>
  <si>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</si>
  <si>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</si>
  <si>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</si>
  <si>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</si>
  <si>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</si>
  <si>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</si>
  <si>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</si>
  <si>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</si>
  <si>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</si>
  <si>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</si>
  <si>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</si>
  <si>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</si>
  <si>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</si>
  <si>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</si>
  <si>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</si>
  <si>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</si>
  <si>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</si>
  <si>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</si>
  <si>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</si>
  <si>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</si>
  <si>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</si>
  <si>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</si>
  <si>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</si>
  <si>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</si>
  <si>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</si>
  <si>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</si>
  <si>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</si>
  <si>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</si>
  <si>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</si>
  <si>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</si>
  <si>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</si>
  <si>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</si>
  <si>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</si>
  <si>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</si>
  <si>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</si>
  <si>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</si>
  <si>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</si>
  <si>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</si>
  <si>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</si>
  <si>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</si>
  <si>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</si>
  <si>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</si>
  <si>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</si>
  <si>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</si>
  <si>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</si>
  <si>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</si>
  <si>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</si>
  <si>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</si>
  <si>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</si>
  <si>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</si>
  <si>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</si>
  <si>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</si>
  <si>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</si>
  <si>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</si>
  <si>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</si>
  <si>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</si>
  <si>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</si>
  <si>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</si>
  <si>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</si>
  <si>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</si>
  <si>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</si>
  <si>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</si>
  <si>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</si>
  <si>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</si>
  <si>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</si>
  <si>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</si>
  <si>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</si>
  <si>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</si>
  <si>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</si>
  <si>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</si>
  <si>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</si>
  <si>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</si>
  <si>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</si>
  <si>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</si>
  <si>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</si>
  <si>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</si>
  <si>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</si>
  <si>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</si>
  <si>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</si>
  <si>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</si>
  <si>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</si>
  <si>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</si>
  <si>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</si>
  <si>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</si>
  <si>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</si>
  <si>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</si>
  <si>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</si>
  <si>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</si>
  <si>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</si>
  <si>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</si>
  <si>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</si>
  <si>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</si>
  <si>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</si>
  <si>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</si>
  <si>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</si>
  <si>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</si>
  <si>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</si>
  <si>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</si>
  <si>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</si>
  <si>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</si>
  <si>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</si>
  <si>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</si>
  <si>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</si>
  <si>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</si>
  <si>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</si>
  <si>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</si>
  <si>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</si>
  <si>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</si>
  <si>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</si>
  <si>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</si>
  <si>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</si>
  <si>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</si>
  <si>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</si>
  <si>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</si>
  <si>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</si>
  <si>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</si>
  <si>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</si>
  <si>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</si>
  <si>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</si>
  <si>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</si>
  <si>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</si>
  <si>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</si>
  <si>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</si>
  <si>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</si>
  <si>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</si>
  <si>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</si>
  <si>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</si>
  <si>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</si>
  <si>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</si>
  <si>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</si>
  <si>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</si>
  <si>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</si>
  <si>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</si>
  <si>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</si>
  <si>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</si>
  <si>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</si>
  <si>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</si>
  <si>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</si>
  <si>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</si>
  <si>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</si>
  <si>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</si>
  <si>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</si>
  <si>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</si>
  <si>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</si>
  <si>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</si>
  <si>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</si>
  <si>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</si>
  <si>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</si>
  <si>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</si>
  <si>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</si>
  <si>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</si>
  <si>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</si>
  <si>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</si>
  <si>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</si>
  <si>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</si>
  <si>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</si>
  <si>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</si>
  <si>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</si>
  <si>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</si>
  <si>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</si>
  <si>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</si>
  <si>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</si>
  <si>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</si>
  <si>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</si>
  <si>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</si>
  <si>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</si>
  <si>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</si>
  <si>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</si>
  <si>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</si>
  <si>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</si>
  <si>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</si>
  <si>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</si>
  <si>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</si>
  <si>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</si>
  <si>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</si>
  <si>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</si>
  <si>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</si>
  <si>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</si>
  <si>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</si>
  <si>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</si>
  <si>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</si>
  <si>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</si>
  <si>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</si>
  <si>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</si>
  <si>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</si>
  <si>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</si>
  <si>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</si>
  <si>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</si>
  <si>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</si>
  <si>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</si>
  <si>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</si>
  <si>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</si>
  <si>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</si>
  <si>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</si>
  <si>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</si>
  <si>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</si>
  <si>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</si>
  <si>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</si>
  <si>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</si>
  <si>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</si>
  <si>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</si>
  <si>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</si>
  <si>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</si>
  <si>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</si>
  <si>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</si>
  <si>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</si>
  <si>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</si>
  <si>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</si>
  <si>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</si>
  <si>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</si>
  <si>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</si>
  <si>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</si>
  <si>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</si>
  <si>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</si>
  <si>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</si>
  <si>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</si>
  <si>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</si>
  <si>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</si>
  <si>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</si>
  <si>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</si>
  <si>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</si>
  <si>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</si>
  <si>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</si>
  <si>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</si>
  <si>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</si>
  <si>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</si>
  <si>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</si>
  <si>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</si>
  <si>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</si>
  <si>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</si>
  <si>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</si>
  <si>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</si>
  <si>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</si>
  <si>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</si>
  <si>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</si>
  <si>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</si>
  <si>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</si>
  <si>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</si>
  <si>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</si>
  <si>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</si>
  <si>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</si>
  <si>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</si>
  <si>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</si>
  <si>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</si>
  <si>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</si>
  <si>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</si>
  <si>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</si>
  <si>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</si>
  <si>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</si>
  <si>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</si>
  <si>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</si>
  <si>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</si>
  <si>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</si>
  <si>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</si>
  <si>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</si>
  <si>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</si>
  <si>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</si>
  <si>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</si>
  <si>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</si>
  <si>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</si>
  <si>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</si>
  <si>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</si>
  <si>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</si>
  <si>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</si>
  <si>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</si>
  <si>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</si>
  <si>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</si>
  <si>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</si>
  <si>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</si>
  <si>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</si>
  <si>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</si>
  <si>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</si>
  <si>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</si>
  <si>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</si>
  <si>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</si>
  <si>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</si>
  <si>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</si>
  <si>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</si>
  <si>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</si>
  <si>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</si>
  <si>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</si>
  <si>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</si>
  <si>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</si>
  <si>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</si>
  <si>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</si>
  <si>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</si>
  <si>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</si>
  <si>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</si>
  <si>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</si>
  <si>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</si>
  <si>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</si>
  <si>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</si>
  <si>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</si>
  <si>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</si>
  <si>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</si>
  <si>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</si>
  <si>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</si>
  <si>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</si>
  <si>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</si>
  <si>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</si>
  <si>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</si>
  <si>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</si>
  <si>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</si>
  <si>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</si>
  <si>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</si>
  <si>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</si>
  <si>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</si>
  <si>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</si>
  <si>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</si>
  <si>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</si>
  <si>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</si>
  <si>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</si>
  <si>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</si>
  <si>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</si>
  <si>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</si>
  <si>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</si>
  <si>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</si>
  <si>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</si>
  <si>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</si>
  <si>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</si>
  <si>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</si>
  <si>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</si>
  <si>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</si>
  <si>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</si>
  <si>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</si>
  <si>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</si>
  <si>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</si>
  <si>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</si>
  <si>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</si>
  <si>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</si>
  <si>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</si>
  <si>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</si>
  <si>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</si>
  <si>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</si>
  <si>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</si>
  <si>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</si>
  <si>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</si>
  <si>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</si>
  <si>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</si>
  <si>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</si>
  <si>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</si>
  <si>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</si>
  <si>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</si>
  <si>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</si>
  <si>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</si>
  <si>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</si>
  <si>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</si>
  <si>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</si>
  <si>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</si>
  <si>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</si>
  <si>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</si>
  <si>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</si>
  <si>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</si>
  <si>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</si>
  <si>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</si>
  <si>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</si>
  <si>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</si>
  <si>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</si>
  <si>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</si>
  <si>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</si>
  <si>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</si>
  <si>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</si>
  <si>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</si>
  <si>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</si>
  <si>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</si>
  <si>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</si>
  <si>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</si>
  <si>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</si>
  <si>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</si>
  <si>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</si>
  <si>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</si>
  <si>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</si>
  <si>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</si>
  <si>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</si>
  <si>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</si>
  <si>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</si>
  <si>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</si>
  <si>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</si>
  <si>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</si>
  <si>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</si>
  <si>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</si>
  <si>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</si>
  <si>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</si>
  <si>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</si>
  <si>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</si>
  <si>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</si>
  <si>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</si>
  <si>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</si>
  <si>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</si>
  <si>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</si>
  <si>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</si>
  <si>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</si>
  <si>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</si>
  <si>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</si>
  <si>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</si>
  <si>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</si>
  <si>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</si>
  <si>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</si>
  <si>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</si>
  <si>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</si>
  <si>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</si>
  <si>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</si>
  <si>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</si>
  <si>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</si>
  <si>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</si>
  <si>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</si>
  <si>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</si>
  <si>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</si>
  <si>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</si>
  <si>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</si>
  <si>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</si>
  <si>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</si>
  <si>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</si>
  <si>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</si>
  <si>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</si>
  <si>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</si>
  <si>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</si>
  <si>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</si>
  <si>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</si>
  <si>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</si>
  <si>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</si>
  <si>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</si>
  <si>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</si>
  <si>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</si>
  <si>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</si>
  <si>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</si>
  <si>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</si>
  <si>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</si>
  <si>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</si>
  <si>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</si>
  <si>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</si>
  <si>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</si>
  <si>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</si>
  <si>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</si>
  <si>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</si>
  <si>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</si>
  <si>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</si>
  <si>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</si>
  <si>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</si>
  <si>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</si>
  <si>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</si>
  <si>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</si>
  <si>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</si>
  <si>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</si>
  <si>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</si>
  <si>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</si>
  <si>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</si>
  <si>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</si>
  <si>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</si>
  <si>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</si>
  <si>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</si>
  <si>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</si>
  <si>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</si>
  <si>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</si>
  <si>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</si>
  <si>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</si>
  <si>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</si>
  <si>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</si>
  <si>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</si>
  <si>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</si>
  <si>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</si>
  <si>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</si>
  <si>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</si>
  <si>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</si>
  <si>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</si>
  <si>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</si>
  <si>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</si>
  <si>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</si>
  <si>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</si>
  <si>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</si>
  <si>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</si>
  <si>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</si>
  <si>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</si>
  <si>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</si>
  <si>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</si>
  <si>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</si>
  <si>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</si>
  <si>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</si>
  <si>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</si>
  <si>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</si>
  <si>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</si>
  <si>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</si>
  <si>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</si>
  <si>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</si>
  <si>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</si>
  <si>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</si>
  <si>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</si>
  <si>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</si>
  <si>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</si>
  <si>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</si>
  <si>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</si>
  <si>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</si>
  <si>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</si>
  <si>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</si>
  <si>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</si>
  <si>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</si>
  <si>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</si>
  <si>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</si>
  <si>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</si>
  <si>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</si>
  <si>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</si>
  <si>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</si>
  <si>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</si>
  <si>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</si>
  <si>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</si>
  <si>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</si>
  <si>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</si>
  <si>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</si>
  <si>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</si>
  <si>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</si>
  <si>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</si>
  <si>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</si>
  <si>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</si>
  <si>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</si>
  <si>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</si>
  <si>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</si>
  <si>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</si>
  <si>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</si>
  <si>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</si>
  <si>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</si>
  <si>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</si>
  <si>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</si>
  <si>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</si>
  <si>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</si>
  <si>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</si>
  <si>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</si>
  <si>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</si>
  <si>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</si>
  <si>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</si>
  <si>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</si>
  <si>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</si>
  <si>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</si>
  <si>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</si>
  <si>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</si>
  <si>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</si>
  <si>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</si>
  <si>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</si>
  <si>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</si>
  <si>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</si>
  <si>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</si>
  <si>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</si>
  <si>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</si>
  <si>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</si>
  <si>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</si>
  <si>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</si>
  <si>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</si>
  <si>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</si>
  <si>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</si>
  <si>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</si>
  <si>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</si>
  <si>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</si>
  <si>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</si>
  <si>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</si>
  <si>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</si>
  <si>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</si>
  <si>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</si>
  <si>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</si>
  <si>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</si>
  <si>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</si>
  <si>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</si>
  <si>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</si>
  <si>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</si>
  <si>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</si>
  <si>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</si>
  <si>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</si>
  <si>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</si>
  <si>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</si>
  <si>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</si>
  <si>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</si>
  <si>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</si>
  <si>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</si>
  <si>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</si>
  <si>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</si>
  <si>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</si>
  <si>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</si>
  <si>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</si>
  <si>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</si>
  <si>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</si>
  <si>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</si>
  <si>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</si>
  <si>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</si>
  <si>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</si>
  <si>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</si>
  <si>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</si>
  <si>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</si>
  <si>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</si>
  <si>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</si>
  <si>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</si>
  <si>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</si>
  <si>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</si>
  <si>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</si>
  <si>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</si>
  <si>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</si>
  <si>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</si>
  <si>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</si>
  <si>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</si>
  <si>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</si>
  <si>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</si>
  <si>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</si>
  <si>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</si>
  <si>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</si>
  <si>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</si>
  <si>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</si>
  <si>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</si>
  <si>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</si>
  <si>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</si>
  <si>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</si>
  <si>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</si>
  <si>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</si>
  <si>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</si>
  <si>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</si>
  <si>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</si>
  <si>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</si>
  <si>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</si>
  <si>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</si>
  <si>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</si>
  <si>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</si>
  <si>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</si>
  <si>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</si>
  <si>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</si>
  <si>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</si>
  <si>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</si>
  <si>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</si>
  <si>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</si>
  <si>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</si>
  <si>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</si>
  <si>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</si>
  <si>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</si>
  <si>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</si>
  <si>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</si>
  <si>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</si>
  <si>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</si>
  <si>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</si>
  <si>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</si>
  <si>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</si>
  <si>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</si>
  <si>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</si>
  <si>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</si>
  <si>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</si>
  <si>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</si>
  <si>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</si>
  <si>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</si>
  <si>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</si>
  <si>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</si>
  <si>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</si>
  <si>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</si>
  <si>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</si>
  <si>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</si>
  <si>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</si>
  <si>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</si>
  <si>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</si>
  <si>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</si>
  <si>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</si>
  <si>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</si>
  <si>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</si>
  <si>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</si>
  <si>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</si>
  <si>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</si>
  <si>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</si>
  <si>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</si>
  <si>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</si>
  <si>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</si>
  <si>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</si>
  <si>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</si>
  <si>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</si>
  <si>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</si>
  <si>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</si>
  <si>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</si>
  <si>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</si>
  <si>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</si>
  <si>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</si>
  <si>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</si>
  <si>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</si>
  <si>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</si>
  <si>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</si>
  <si>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</si>
  <si>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</si>
  <si>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</si>
  <si>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</si>
  <si>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</si>
  <si>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</si>
  <si>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</si>
  <si>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</si>
  <si>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</si>
  <si>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</si>
  <si>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</si>
  <si>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</si>
  <si>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</si>
  <si>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</si>
  <si>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</si>
  <si>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</si>
  <si>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</si>
  <si>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</si>
  <si>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</si>
  <si>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</si>
  <si>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</si>
  <si>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</si>
  <si>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</si>
  <si>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</si>
  <si>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</si>
  <si>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</si>
  <si>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</si>
  <si>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</si>
  <si>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</si>
  <si>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</si>
  <si>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</si>
  <si>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</si>
  <si>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</si>
  <si>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</si>
  <si>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</si>
  <si>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</si>
  <si>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</si>
  <si>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</si>
  <si>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</si>
  <si>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</si>
  <si>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</si>
  <si>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</si>
  <si>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</si>
  <si>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</si>
  <si>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</si>
  <si>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</si>
  <si>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</si>
  <si>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</si>
  <si>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</si>
  <si>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</si>
  <si>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</si>
  <si>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</si>
  <si>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</si>
  <si>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</si>
  <si>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</si>
  <si>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</si>
  <si>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</si>
  <si>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</si>
  <si>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</si>
  <si>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</si>
  <si>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</si>
  <si>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</si>
  <si>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</si>
  <si>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</si>
  <si>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</si>
  <si>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</si>
  <si>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</si>
  <si>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</si>
  <si>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</si>
  <si>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</si>
  <si>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</si>
  <si>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</si>
  <si>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</si>
  <si>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</si>
  <si>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</si>
  <si>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</si>
  <si>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</si>
  <si>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</si>
  <si>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</si>
  <si>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</si>
  <si>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</si>
  <si>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</si>
  <si>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</si>
  <si>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</si>
  <si>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</si>
  <si>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</si>
  <si>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</si>
  <si>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</si>
  <si>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</si>
  <si>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</si>
  <si>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</si>
  <si>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</si>
  <si>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</si>
  <si>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</si>
  <si>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</si>
  <si>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</si>
  <si>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</si>
  <si>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</si>
  <si>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</si>
  <si>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</si>
  <si>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</si>
  <si>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</si>
  <si>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</si>
  <si>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</si>
  <si>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</si>
  <si>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</si>
  <si>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</si>
  <si>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</si>
  <si>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</si>
  <si>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</si>
  <si>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</si>
  <si>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</si>
  <si>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</si>
  <si>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</si>
  <si>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</si>
  <si>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</si>
  <si>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</si>
  <si>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</si>
  <si>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</si>
  <si>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</si>
  <si>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</si>
  <si>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</si>
  <si>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</si>
  <si>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</si>
  <si>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</si>
  <si>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</si>
  <si>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</si>
  <si>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</si>
  <si>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</si>
  <si>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</si>
  <si>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</si>
  <si>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</si>
  <si>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</si>
  <si>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</si>
  <si>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</si>
  <si>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</si>
  <si>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</si>
  <si>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</si>
  <si>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</si>
  <si>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</si>
  <si>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</si>
  <si>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</si>
  <si>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</si>
  <si>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</si>
  <si>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</si>
  <si>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</si>
  <si>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</si>
  <si>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</si>
  <si>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</si>
  <si>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</si>
  <si>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</si>
  <si>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</si>
  <si>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</si>
  <si>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</si>
  <si>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</si>
  <si>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</si>
  <si>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</si>
  <si>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</si>
  <si>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</si>
  <si>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</si>
  <si>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</si>
  <si>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</si>
  <si>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</si>
  <si>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</si>
  <si>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</si>
  <si>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</si>
  <si>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</si>
  <si>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</si>
  <si>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</si>
  <si>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</si>
  <si>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</si>
  <si>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</si>
  <si>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</si>
  <si>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</si>
  <si>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</si>
  <si>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</si>
  <si>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</si>
  <si>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</si>
  <si>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</si>
  <si>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</si>
  <si>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</si>
  <si>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</si>
  <si>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</si>
  <si>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</si>
  <si>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</si>
  <si>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</si>
  <si>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</si>
  <si>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</si>
  <si>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</si>
  <si>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</si>
  <si>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</si>
  <si>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</si>
  <si>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</si>
  <si>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</si>
  <si>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</si>
  <si>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</si>
  <si>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</si>
  <si>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</si>
  <si>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</si>
  <si>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</si>
  <si>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</si>
  <si>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</si>
  <si>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</si>
  <si>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</si>
  <si>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</si>
  <si>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</si>
  <si>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</si>
  <si>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</si>
  <si>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</si>
  <si>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</si>
  <si>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</si>
  <si>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</si>
  <si>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</si>
  <si>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</si>
  <si>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</si>
  <si>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</si>
  <si>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</si>
  <si>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</si>
  <si>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</si>
  <si>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</si>
  <si>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</si>
  <si>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</si>
  <si>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</si>
  <si>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</si>
  <si>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</si>
  <si>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</si>
  <si>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</si>
  <si>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</si>
  <si>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</si>
  <si>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</si>
  <si>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</si>
  <si>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</si>
  <si>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</si>
  <si>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</si>
  <si>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</si>
  <si>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</si>
  <si>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</si>
  <si>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</si>
  <si>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</si>
  <si>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</si>
  <si>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</si>
  <si>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</si>
  <si>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</si>
  <si>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</si>
  <si>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</si>
  <si>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</si>
  <si>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</si>
  <si>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</si>
  <si>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</si>
  <si>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</si>
  <si>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</si>
  <si>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</si>
  <si>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</si>
  <si>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</si>
  <si>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</si>
  <si>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</si>
  <si>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</si>
  <si>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</si>
  <si>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</si>
  <si>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</si>
  <si>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</si>
  <si>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</si>
  <si>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</si>
  <si>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</si>
  <si>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</si>
  <si>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</si>
  <si>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</si>
  <si>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</si>
  <si>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</si>
  <si>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</si>
  <si>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</si>
  <si>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</si>
  <si>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</si>
  <si>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</si>
  <si>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</si>
  <si>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</si>
  <si>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</si>
  <si>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</si>
  <si>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</si>
  <si>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</si>
  <si>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</si>
  <si>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</si>
  <si>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</si>
  <si>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</si>
  <si>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</si>
  <si>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</si>
  <si>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</si>
  <si>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</si>
  <si>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</si>
  <si>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</si>
  <si>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</si>
  <si>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</si>
  <si>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</si>
  <si>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</si>
  <si>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</si>
  <si>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</si>
  <si>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</si>
  <si>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</si>
  <si>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</si>
  <si>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</si>
  <si>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</si>
  <si>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</si>
  <si>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</si>
  <si>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</si>
  <si>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</si>
  <si>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</si>
  <si>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</si>
  <si>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</si>
  <si>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</si>
  <si>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</si>
  <si>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</si>
  <si>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</si>
  <si>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</si>
  <si>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</si>
  <si>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</si>
  <si>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</si>
  <si>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</si>
  <si>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</si>
  <si>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</si>
  <si>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</si>
  <si>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</si>
  <si>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</si>
  <si>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</si>
  <si>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</si>
  <si>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</si>
  <si>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</si>
  <si>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</si>
  <si>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</si>
  <si>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</si>
  <si>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</si>
  <si>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</si>
  <si>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</si>
  <si>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</si>
  <si>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</si>
  <si>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</si>
  <si>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</si>
  <si>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</si>
  <si>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</si>
  <si>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</si>
  <si>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</si>
  <si>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</si>
  <si>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</si>
  <si>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</si>
  <si>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</si>
  <si>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</si>
  <si>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</si>
  <si>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</si>
  <si>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</si>
  <si>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</si>
  <si>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</si>
  <si>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</si>
  <si>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</si>
  <si>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</si>
  <si>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</si>
  <si>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</si>
  <si>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</si>
  <si>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</si>
  <si>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</si>
  <si>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</si>
  <si>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</si>
  <si>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</si>
  <si>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</si>
  <si>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</si>
  <si>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</si>
  <si>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</si>
  <si>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</si>
  <si>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</si>
  <si>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</si>
  <si>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</si>
  <si>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</si>
  <si>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</si>
  <si>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</si>
  <si>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</si>
  <si>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</si>
  <si>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</si>
  <si>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</si>
  <si>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</si>
  <si>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</si>
  <si>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</si>
  <si>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</si>
  <si>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</si>
  <si>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</si>
  <si>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</si>
  <si>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</si>
  <si>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</si>
  <si>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</si>
  <si>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</si>
  <si>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</si>
  <si>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</si>
  <si>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</si>
  <si>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</si>
  <si>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</si>
  <si>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</si>
  <si>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</si>
  <si>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</si>
  <si>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</si>
  <si>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</si>
  <si>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</si>
  <si>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</si>
  <si>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</si>
  <si>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</si>
  <si>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</si>
  <si>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</si>
  <si>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</si>
  <si>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</si>
  <si>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</si>
  <si>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</si>
  <si>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</si>
  <si>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</si>
  <si>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</si>
  <si>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</si>
  <si>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</si>
  <si>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</si>
  <si>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</si>
  <si>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</si>
  <si>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</si>
  <si>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</si>
  <si>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</si>
  <si>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</si>
  <si>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</si>
  <si>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</si>
  <si>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</si>
  <si>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</si>
  <si>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</si>
  <si>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</si>
  <si>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</si>
  <si>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</si>
  <si>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</si>
  <si>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</si>
  <si>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</si>
  <si>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</si>
  <si>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</si>
  <si>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</si>
  <si>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</si>
  <si>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</si>
  <si>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</si>
  <si>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</si>
  <si>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</si>
  <si>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</si>
  <si>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</si>
  <si>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</si>
  <si>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</si>
  <si>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</si>
  <si>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</si>
  <si>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</si>
  <si>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</si>
  <si>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</si>
  <si>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</si>
  <si>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</si>
  <si>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</si>
  <si>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</si>
  <si>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</si>
  <si>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</si>
  <si>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</si>
  <si>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</si>
  <si>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</si>
  <si>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</si>
  <si>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</si>
  <si>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</si>
  <si>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</si>
  <si>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</si>
  <si>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</si>
  <si>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</si>
  <si>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</si>
  <si>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</si>
  <si>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</si>
  <si>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</si>
  <si>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</si>
  <si>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</si>
  <si>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</si>
  <si>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</si>
  <si>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</si>
  <si>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</si>
  <si>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</si>
  <si>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</si>
  <si>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</si>
  <si>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</si>
  <si>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</si>
  <si>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</si>
  <si>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</si>
  <si>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</si>
  <si>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</si>
  <si>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</si>
  <si>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</si>
  <si>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</si>
  <si>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</si>
  <si>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</si>
  <si>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</si>
  <si>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</si>
  <si>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</si>
  <si>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</si>
  <si>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</si>
  <si>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</si>
  <si>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</si>
  <si>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</si>
  <si>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</si>
  <si>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</si>
  <si>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</si>
  <si>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</si>
  <si>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</si>
  <si>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</si>
  <si>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</si>
  <si>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</si>
  <si>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</si>
  <si>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</si>
  <si>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</si>
  <si>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</si>
  <si>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</si>
  <si>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</si>
  <si>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</si>
  <si>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</si>
  <si>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</si>
  <si>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</si>
  <si>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</si>
  <si>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</si>
  <si>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</si>
  <si>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</si>
  <si>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</si>
  <si>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</si>
  <si>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</si>
  <si>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</si>
  <si>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</si>
  <si>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</si>
  <si>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</si>
  <si>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</si>
  <si>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</si>
  <si>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</si>
  <si>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</si>
  <si>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</si>
  <si>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</si>
  <si>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</si>
  <si>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</si>
  <si>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</si>
  <si>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</si>
  <si>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</si>
  <si>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</si>
  <si>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</si>
  <si>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</si>
  <si>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</si>
  <si>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</si>
  <si>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</si>
  <si>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</si>
  <si>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</si>
  <si>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</si>
  <si>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</si>
  <si>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</si>
  <si>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</si>
  <si>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</si>
  <si>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</si>
  <si>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</si>
  <si>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</si>
  <si>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</si>
  <si>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</si>
  <si>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</si>
  <si>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</si>
  <si>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</si>
  <si>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</si>
  <si>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</si>
  <si>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</si>
  <si>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</si>
  <si>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</si>
  <si>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</si>
  <si>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</si>
  <si>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</si>
  <si>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</si>
  <si>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</si>
  <si>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</si>
  <si>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</si>
  <si>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</si>
  <si>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</si>
  <si>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</si>
  <si>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</si>
  <si>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</si>
  <si>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</si>
  <si>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</si>
  <si>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</si>
  <si>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</si>
  <si>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</si>
  <si>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</si>
  <si>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</si>
  <si>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</si>
  <si>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</si>
  <si>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</si>
  <si>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</si>
  <si>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</si>
  <si>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</si>
  <si>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</si>
  <si>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</si>
  <si>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</si>
  <si>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</si>
  <si>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</si>
  <si>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</si>
  <si>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</si>
  <si>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</si>
  <si>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</si>
  <si>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</si>
  <si>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</si>
  <si>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</si>
  <si>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</si>
  <si>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</si>
  <si>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</si>
  <si>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</si>
  <si>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</si>
  <si>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</si>
  <si>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</si>
  <si>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</si>
  <si>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</si>
  <si>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</si>
  <si>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</si>
  <si>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</si>
  <si>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</si>
  <si>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</si>
  <si>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</si>
  <si>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</si>
  <si>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</si>
  <si>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</si>
  <si>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</si>
  <si>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</si>
  <si>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</si>
  <si>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</si>
  <si>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</si>
  <si>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</si>
  <si>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</si>
  <si>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</si>
  <si>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</si>
  <si>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</si>
  <si>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</si>
  <si>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</si>
  <si>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</si>
  <si>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</si>
  <si>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</si>
  <si>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</si>
  <si>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</si>
  <si>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</si>
  <si>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</si>
  <si>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</si>
  <si>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</si>
  <si>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</si>
  <si>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</si>
  <si>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</si>
  <si>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</si>
  <si>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</si>
  <si>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</si>
  <si>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</si>
  <si>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</si>
  <si>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</si>
  <si>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</si>
  <si>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</si>
  <si>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</si>
  <si>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</si>
  <si>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</si>
  <si>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</si>
  <si>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</si>
  <si>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</si>
  <si>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</si>
  <si>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</si>
  <si>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</si>
  <si>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</si>
  <si>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</si>
  <si>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</si>
  <si>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</si>
  <si>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</si>
  <si>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</si>
  <si>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</si>
  <si>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</si>
  <si>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</si>
  <si>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</si>
  <si>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</si>
  <si>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</si>
  <si>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</si>
  <si>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</si>
  <si>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</si>
  <si>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</si>
  <si>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</si>
  <si>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</si>
  <si>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</si>
  <si>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</si>
  <si>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</si>
  <si>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</si>
  <si>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</si>
  <si>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</si>
  <si>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</si>
  <si>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</si>
  <si>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</si>
  <si>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</si>
  <si>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</si>
  <si>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</si>
  <si>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</si>
  <si>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</si>
  <si>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</si>
  <si>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</si>
  <si>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</si>
  <si>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</si>
  <si>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</si>
  <si>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</si>
  <si>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</si>
  <si>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</si>
  <si>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</si>
  <si>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</si>
  <si>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</si>
  <si>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</si>
  <si>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</si>
  <si>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</si>
  <si>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</si>
  <si>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</si>
  <si>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</si>
  <si>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</si>
  <si>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</si>
  <si>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</si>
  <si>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</si>
  <si>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</si>
  <si>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</si>
  <si>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</si>
  <si>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</si>
  <si>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</si>
  <si>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</si>
  <si>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</si>
  <si>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</si>
  <si>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</si>
  <si>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</si>
  <si>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</si>
  <si>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</si>
  <si>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</si>
  <si>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</si>
  <si>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</si>
  <si>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</si>
  <si>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</si>
  <si>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</si>
  <si>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</si>
  <si>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</si>
  <si>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</si>
  <si>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</si>
  <si>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</si>
  <si>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</si>
  <si>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</si>
  <si>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</si>
  <si>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</si>
  <si>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</si>
  <si>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</si>
  <si>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</si>
  <si>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</si>
  <si>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</si>
  <si>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</si>
  <si>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</si>
  <si>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</si>
  <si>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</si>
  <si>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</si>
  <si>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</si>
  <si>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</si>
  <si>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</si>
  <si>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</si>
  <si>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</si>
  <si>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</si>
  <si>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</si>
  <si>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</si>
  <si>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</si>
  <si>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</si>
  <si>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</si>
  <si>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</si>
  <si>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</si>
  <si>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</si>
  <si>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</si>
  <si>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</si>
  <si>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</si>
  <si>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</si>
  <si>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</si>
  <si>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</si>
  <si>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</si>
  <si>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</si>
  <si>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</si>
  <si>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</si>
  <si>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</si>
  <si>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</si>
  <si>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</si>
  <si>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</si>
  <si>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</si>
  <si>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</si>
  <si>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</si>
  <si>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</si>
  <si>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</si>
  <si>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</si>
  <si>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</si>
  <si>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</si>
  <si>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</si>
  <si>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</si>
  <si>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</si>
  <si>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</si>
  <si>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</si>
  <si>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</si>
  <si>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</si>
  <si>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</si>
  <si>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</si>
  <si>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</si>
  <si>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</si>
  <si>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</si>
  <si>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</si>
  <si>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</si>
  <si>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</si>
  <si>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</si>
  <si>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</si>
  <si>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</si>
  <si>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</si>
  <si>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</si>
  <si>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</si>
  <si>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</si>
  <si>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</si>
  <si>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</si>
  <si>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</si>
  <si>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</si>
  <si>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</si>
  <si>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</si>
  <si>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</si>
  <si>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</si>
  <si>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</si>
  <si>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</si>
  <si>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</si>
  <si>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</si>
  <si>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</si>
  <si>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</si>
  <si>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</si>
  <si>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</si>
  <si>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</si>
  <si>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</si>
  <si>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</si>
  <si>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</si>
  <si>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</si>
  <si>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</si>
  <si>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</si>
  <si>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</si>
  <si>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</si>
  <si>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</si>
  <si>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</si>
  <si>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</si>
  <si>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</si>
  <si>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</si>
  <si>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</si>
  <si>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</si>
  <si>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</si>
  <si>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</si>
  <si>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</si>
  <si>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</si>
  <si>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</si>
  <si>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</si>
  <si>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</si>
  <si>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</si>
  <si>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</si>
  <si>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</si>
  <si>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</si>
  <si>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</si>
  <si>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</si>
  <si>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</si>
  <si>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</si>
  <si>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</si>
  <si>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</si>
  <si>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</si>
  <si>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</si>
  <si>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</si>
  <si>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</si>
  <si>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</si>
  <si>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</si>
  <si>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</si>
  <si>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</si>
  <si>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</si>
  <si>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</si>
  <si>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</si>
  <si>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</si>
  <si>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</si>
  <si>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</si>
  <si>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</si>
  <si>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</si>
  <si>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</si>
  <si>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</si>
  <si>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</si>
  <si>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</si>
  <si>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</si>
  <si>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</si>
  <si>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</si>
  <si>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</si>
  <si>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</si>
  <si>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</si>
  <si>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</si>
  <si>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</si>
  <si>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</si>
  <si>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</si>
  <si>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</si>
  <si>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</si>
  <si>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</si>
  <si>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</si>
  <si>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</si>
  <si>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</si>
  <si>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</si>
  <si>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</si>
  <si>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</si>
  <si>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</si>
  <si>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</si>
  <si>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</si>
  <si>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</si>
  <si>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</si>
  <si>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</si>
  <si>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</si>
  <si>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</si>
  <si>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</si>
  <si>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</si>
  <si>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</si>
  <si>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</si>
  <si>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</si>
  <si>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</si>
  <si>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</si>
  <si>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</si>
  <si>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</si>
  <si>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</si>
  <si>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</si>
  <si>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</si>
  <si>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</si>
  <si>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</si>
  <si>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</si>
  <si>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</si>
  <si>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</si>
  <si>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</si>
  <si>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</si>
  <si>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</si>
  <si>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</si>
  <si>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</si>
  <si>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</si>
  <si>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</si>
  <si>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</si>
  <si>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</si>
  <si>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</si>
  <si>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</si>
  <si>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</si>
  <si>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</si>
  <si>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</si>
  <si>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</si>
  <si>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</si>
  <si>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</si>
  <si>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</si>
  <si>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</si>
  <si>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</si>
  <si>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</si>
  <si>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</si>
  <si>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</si>
  <si>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</si>
  <si>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</si>
  <si>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</si>
  <si>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</si>
  <si>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</si>
  <si>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</si>
  <si>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</si>
  <si>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</si>
  <si>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</si>
  <si>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</si>
  <si>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</si>
  <si>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</si>
  <si>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</si>
  <si>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</si>
  <si>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</si>
  <si>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</si>
  <si>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</si>
  <si>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</si>
  <si>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</si>
  <si>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</si>
  <si>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</si>
  <si>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</si>
  <si>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</si>
  <si>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</si>
  <si>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</si>
  <si>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</si>
  <si>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</si>
  <si>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</si>
  <si>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</si>
  <si>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</si>
  <si>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</si>
  <si>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</si>
  <si>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</si>
  <si>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</si>
  <si>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</si>
  <si>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</si>
  <si>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</si>
  <si>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</si>
  <si>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</si>
  <si>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</si>
  <si>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</si>
  <si>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</si>
  <si>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</si>
  <si>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</si>
  <si>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</si>
  <si>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</si>
  <si>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</si>
  <si>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</si>
  <si>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</si>
  <si>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</si>
  <si>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</si>
  <si>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</si>
  <si>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</si>
  <si>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</si>
  <si>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</si>
  <si>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</si>
  <si>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</si>
  <si>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</si>
  <si>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</si>
  <si>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</si>
  <si>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</si>
  <si>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</si>
  <si>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</si>
  <si>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</si>
  <si>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</si>
  <si>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</si>
  <si>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</si>
  <si>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</si>
  <si>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</si>
  <si>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</si>
  <si>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</si>
  <si>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</si>
  <si>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</si>
  <si>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</si>
  <si>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</si>
  <si>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</si>
  <si>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</si>
  <si>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</si>
  <si>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</si>
  <si>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</si>
  <si>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</si>
  <si>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</si>
  <si>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</si>
  <si>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</si>
  <si>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</si>
  <si>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</si>
  <si>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</si>
  <si>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</si>
  <si>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</si>
  <si>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</si>
  <si>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</si>
  <si>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</si>
  <si>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</si>
  <si>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</si>
  <si>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</si>
  <si>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</si>
  <si>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</si>
  <si>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</si>
  <si>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</si>
  <si>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</si>
  <si>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</si>
  <si>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</si>
  <si>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</si>
  <si>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</si>
  <si>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</si>
  <si>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</si>
  <si>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</si>
  <si>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</si>
  <si>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</si>
  <si>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</si>
  <si>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</si>
  <si>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</si>
  <si>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</si>
  <si>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</si>
  <si>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</si>
  <si>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</si>
  <si>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</si>
  <si>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</si>
  <si>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</si>
  <si>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</si>
  <si>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</si>
  <si>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</si>
  <si>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</si>
  <si>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</si>
  <si>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</si>
  <si>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</si>
  <si>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</si>
  <si>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</si>
  <si>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</si>
  <si>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</si>
  <si>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</si>
  <si>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</si>
  <si>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</si>
  <si>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</si>
  <si>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</si>
  <si>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</si>
  <si>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</si>
  <si>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</si>
  <si>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</si>
  <si>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</si>
  <si>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</si>
  <si>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</si>
  <si>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</si>
  <si>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</si>
  <si>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</si>
  <si>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</si>
  <si>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</si>
  <si>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</si>
  <si>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</si>
  <si>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</si>
  <si>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</si>
  <si>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</si>
  <si>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</si>
  <si>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</si>
  <si>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</si>
  <si>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</si>
  <si>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</si>
  <si>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</si>
  <si>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</si>
  <si>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</si>
  <si>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</si>
  <si>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</si>
  <si>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</si>
  <si>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</si>
  <si>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</si>
  <si>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</si>
  <si>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</si>
  <si>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</si>
  <si>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</si>
  <si>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</si>
  <si>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</si>
  <si>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</si>
  <si>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</si>
  <si>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</si>
  <si>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</si>
  <si>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</si>
  <si>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</si>
  <si>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</si>
  <si>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</si>
  <si>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</si>
  <si>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</si>
  <si>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</si>
  <si>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</si>
  <si>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</si>
  <si>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</si>
  <si>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</si>
  <si>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</si>
  <si>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</si>
  <si>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</si>
  <si>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</si>
  <si>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</si>
  <si>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</si>
  <si>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</si>
  <si>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</si>
  <si>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</si>
  <si>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</si>
  <si>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</si>
  <si>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</si>
  <si>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</si>
  <si>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</si>
  <si>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</si>
  <si>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</si>
  <si>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</si>
  <si>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</si>
  <si>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</si>
  <si>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</si>
  <si>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</si>
  <si>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</si>
  <si>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</si>
  <si>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</si>
  <si>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</si>
  <si>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</si>
  <si>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</si>
  <si>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</si>
  <si>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</si>
  <si>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</si>
  <si>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</si>
  <si>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</si>
  <si>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</si>
  <si>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</si>
  <si>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</si>
  <si>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</si>
  <si>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</si>
  <si>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</si>
  <si>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</si>
  <si>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</si>
  <si>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</si>
  <si>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</si>
  <si>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</si>
  <si>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</si>
  <si>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</si>
  <si>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</si>
  <si>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</si>
  <si>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</si>
  <si>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</si>
  <si>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</si>
  <si>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</si>
  <si>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</si>
  <si>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</si>
  <si>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</si>
  <si>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</si>
  <si>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</si>
  <si>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</si>
  <si>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</si>
  <si>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</si>
  <si>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</si>
  <si>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</si>
  <si>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</si>
  <si>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</si>
  <si>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</si>
  <si>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</si>
  <si>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</si>
  <si>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</si>
  <si>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</si>
  <si>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</si>
  <si>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</si>
  <si>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</si>
  <si>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</si>
  <si>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</si>
  <si>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</si>
  <si>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</si>
  <si>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</si>
  <si>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</si>
  <si>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</si>
  <si>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</si>
  <si>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</si>
  <si>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</si>
  <si>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</si>
  <si>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</si>
  <si>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</si>
  <si>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</si>
  <si>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</si>
  <si>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</si>
  <si>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</si>
  <si>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</si>
  <si>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</si>
  <si>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</si>
  <si>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</si>
  <si>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</si>
  <si>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</si>
  <si>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</si>
  <si>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</si>
  <si>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</si>
  <si>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</si>
  <si>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</si>
  <si>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</si>
  <si>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</si>
  <si>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</si>
  <si>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</si>
  <si>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</si>
  <si>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</si>
  <si>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</si>
  <si>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</si>
  <si>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</si>
  <si>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</si>
  <si>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</si>
  <si>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</si>
  <si>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</si>
  <si>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</si>
  <si>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</si>
  <si>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</si>
  <si>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</si>
  <si>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</si>
  <si>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</si>
  <si>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</si>
  <si>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</si>
  <si>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</si>
  <si>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</si>
  <si>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</si>
  <si>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</si>
  <si>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</si>
  <si>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</si>
  <si>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</si>
  <si>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</si>
  <si>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</si>
  <si>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</si>
  <si>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</si>
  <si>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</si>
  <si>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</si>
  <si>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</si>
  <si>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</si>
  <si>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</si>
  <si>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</si>
  <si>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</si>
  <si>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</si>
  <si>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</si>
  <si>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</si>
  <si>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</si>
  <si>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</si>
  <si>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</si>
  <si>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</si>
  <si>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</si>
  <si>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</si>
  <si>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</si>
  <si>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</si>
  <si>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</si>
  <si>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</si>
  <si>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</si>
  <si>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</si>
  <si>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</si>
  <si>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</si>
  <si>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</si>
  <si>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</si>
  <si>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</si>
  <si>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</si>
  <si>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</si>
  <si>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</si>
  <si>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</si>
  <si>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</si>
  <si>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</si>
  <si>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</si>
  <si>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</si>
  <si>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</si>
  <si>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</si>
  <si>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</si>
  <si>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</si>
  <si>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</si>
  <si>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</si>
  <si>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</si>
  <si>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</si>
  <si>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</si>
  <si>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</si>
  <si>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</si>
  <si>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</si>
  <si>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</si>
  <si>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</si>
  <si>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</si>
  <si>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</si>
  <si>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</si>
  <si>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</si>
  <si>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</si>
  <si>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</si>
  <si>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</si>
  <si>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</si>
  <si>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</si>
  <si>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</si>
  <si>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</si>
  <si>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</si>
  <si>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</si>
  <si>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</si>
  <si>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</si>
  <si>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</si>
  <si>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</si>
  <si>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</si>
  <si>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</si>
  <si>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</si>
  <si>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</si>
  <si>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</si>
  <si>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</si>
  <si>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</si>
  <si>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</si>
  <si>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</si>
  <si>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</si>
  <si>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</si>
  <si>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</si>
  <si>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</si>
  <si>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</si>
  <si>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</si>
  <si>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</si>
  <si>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</si>
  <si>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</si>
  <si>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</si>
  <si>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</si>
  <si>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</si>
  <si>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</si>
  <si>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</si>
  <si>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</si>
  <si>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</si>
  <si>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</si>
  <si>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</si>
  <si>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</si>
  <si>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</si>
  <si>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</si>
  <si>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</si>
  <si>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</si>
  <si>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</si>
  <si>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</si>
  <si>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</si>
  <si>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</si>
  <si>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</si>
  <si>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</si>
  <si>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</si>
  <si>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</si>
  <si>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</si>
  <si>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</si>
  <si>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</si>
  <si>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</si>
  <si>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</si>
  <si>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</si>
  <si>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</si>
  <si>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</si>
  <si>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</si>
  <si>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</si>
  <si>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</si>
  <si>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</si>
  <si>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</si>
  <si>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</si>
  <si>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</si>
  <si>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</si>
  <si>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</si>
  <si>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</si>
  <si>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</si>
  <si>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</si>
  <si>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</si>
  <si>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</si>
  <si>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</si>
  <si>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</si>
  <si>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</si>
  <si>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</si>
  <si>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</si>
  <si>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</si>
  <si>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</si>
  <si>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</si>
  <si>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</si>
  <si>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</si>
  <si>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</si>
  <si>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</si>
  <si>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</si>
  <si>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</si>
  <si>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</si>
  <si>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</si>
  <si>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</si>
  <si>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</si>
  <si>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</si>
  <si>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</si>
  <si>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</si>
  <si>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</si>
  <si>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</si>
  <si>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</si>
  <si>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</si>
  <si>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</si>
  <si>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</si>
  <si>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</si>
  <si>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</si>
  <si>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</si>
  <si>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</si>
  <si>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</si>
  <si>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</si>
  <si>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</si>
  <si>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</si>
  <si>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</si>
  <si>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</si>
  <si>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</si>
  <si>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</si>
  <si>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</si>
  <si>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</si>
  <si>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</si>
  <si>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</si>
  <si>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</si>
  <si>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</si>
  <si>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</si>
  <si>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</si>
  <si>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</si>
  <si>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</si>
  <si>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</si>
  <si>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</si>
  <si>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</si>
  <si>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</si>
  <si>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</si>
  <si>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</si>
  <si>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</si>
  <si>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</si>
  <si>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</si>
  <si>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</si>
  <si>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</si>
  <si>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</si>
  <si>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</si>
  <si>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</si>
  <si>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</si>
  <si>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</si>
  <si>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</si>
  <si>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</si>
  <si>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</si>
  <si>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</si>
  <si>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</si>
  <si>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</si>
  <si>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</si>
  <si>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</si>
  <si>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</si>
  <si>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</si>
  <si>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</si>
  <si>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</si>
  <si>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</si>
  <si>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</si>
  <si>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</si>
  <si>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</si>
  <si>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</si>
  <si>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</si>
  <si>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</si>
  <si>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</si>
  <si>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</si>
  <si>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</si>
  <si>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</si>
  <si>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</si>
  <si>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</si>
  <si>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</si>
  <si>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</si>
  <si>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</si>
  <si>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</si>
  <si>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</si>
  <si>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</si>
  <si>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</si>
  <si>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</si>
  <si>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</si>
  <si>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</si>
  <si>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</si>
  <si>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</si>
  <si>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</si>
  <si>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</si>
  <si>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</si>
  <si>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</si>
  <si>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</si>
  <si>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</si>
  <si>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</si>
  <si>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</si>
  <si>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</si>
  <si>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</si>
  <si>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</si>
  <si>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</si>
  <si>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</si>
  <si>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</si>
  <si>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</si>
  <si>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</si>
  <si>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</si>
  <si>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</si>
  <si>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</si>
  <si>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</si>
  <si>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</si>
  <si>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</si>
  <si>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</si>
  <si>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</si>
  <si>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</si>
  <si>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</si>
  <si>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</si>
  <si>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</si>
  <si>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</si>
  <si>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</si>
  <si>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</si>
  <si>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</si>
  <si>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</si>
  <si>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</si>
  <si>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</si>
  <si>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</si>
  <si>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</si>
  <si>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</si>
  <si>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</si>
  <si>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</si>
  <si>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</si>
  <si>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</si>
  <si>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</si>
  <si>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</si>
  <si>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</si>
  <si>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</si>
  <si>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</si>
  <si>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</si>
  <si>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</si>
  <si>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</si>
  <si>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</si>
  <si>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</si>
  <si>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</si>
  <si>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</si>
  <si>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</si>
  <si>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</si>
  <si>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</si>
  <si>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</si>
  <si>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</si>
  <si>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</si>
  <si>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</si>
  <si>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</si>
  <si>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</si>
  <si>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</si>
  <si>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</si>
  <si>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</si>
  <si>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</si>
  <si>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</si>
  <si>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</si>
  <si>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</si>
  <si>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</si>
  <si>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</si>
  <si>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</si>
  <si>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</si>
  <si>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</si>
  <si>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</si>
  <si>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</si>
  <si>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</si>
  <si>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</si>
  <si>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</si>
  <si>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</si>
  <si>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</si>
  <si>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</si>
  <si>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</si>
  <si>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</si>
  <si>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</si>
  <si>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</si>
  <si>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</si>
  <si>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</si>
  <si>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</si>
  <si>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</si>
  <si>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</si>
  <si>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</si>
  <si>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</si>
  <si>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</si>
  <si>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</si>
  <si>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</si>
  <si>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</si>
  <si>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</si>
  <si>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</si>
  <si>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</si>
  <si>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</si>
  <si>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</si>
  <si>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</si>
  <si>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</si>
  <si>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</si>
  <si>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</si>
  <si>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</si>
  <si>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</si>
  <si>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</si>
  <si>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</si>
  <si>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</si>
  <si>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</si>
  <si>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</si>
  <si>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</si>
  <si>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</si>
  <si>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</si>
  <si>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</si>
  <si>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</si>
  <si>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</si>
  <si>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</si>
  <si>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</si>
  <si>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</si>
  <si>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</si>
  <si>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</si>
  <si>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</si>
  <si>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</si>
  <si>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</si>
  <si>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</si>
  <si>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</si>
  <si>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</si>
  <si>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</si>
  <si>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</si>
  <si>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</si>
  <si>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</si>
  <si>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</si>
  <si>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</si>
  <si>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</si>
  <si>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</si>
  <si>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</si>
  <si>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</si>
  <si>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</si>
  <si>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</si>
  <si>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</si>
  <si>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</si>
  <si>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</si>
  <si>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</si>
  <si>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</si>
  <si>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</si>
  <si>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</si>
  <si>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</si>
  <si>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</si>
  <si>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</si>
  <si>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</si>
  <si>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</si>
  <si>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</si>
  <si>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</si>
  <si>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</si>
  <si>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</si>
  <si>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</si>
  <si>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</si>
  <si>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</si>
  <si>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</si>
  <si>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</si>
  <si>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</si>
  <si>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</si>
  <si>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</si>
  <si>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</si>
  <si>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</si>
  <si>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</si>
  <si>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</si>
  <si>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</si>
  <si>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</si>
  <si>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</si>
  <si>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</si>
  <si>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</si>
  <si>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</si>
  <si>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</si>
  <si>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</si>
  <si>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</si>
  <si>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</si>
  <si>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</si>
  <si>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</si>
  <si>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</si>
  <si>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</si>
  <si>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</si>
  <si>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</si>
  <si>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</si>
  <si>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</si>
  <si>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</si>
  <si>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</si>
  <si>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</si>
  <si>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</si>
  <si>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</si>
  <si>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</si>
  <si>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</si>
  <si>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</si>
  <si>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</si>
  <si>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</si>
  <si>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</si>
  <si>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</si>
  <si>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</si>
  <si>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</si>
  <si>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</si>
  <si>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</si>
  <si>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</si>
  <si>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</si>
  <si>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</si>
  <si>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</si>
  <si>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</si>
  <si>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</si>
  <si>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</si>
  <si>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</si>
  <si>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</si>
  <si>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</si>
  <si>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</si>
  <si>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</si>
  <si>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</si>
  <si>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</si>
  <si>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</si>
  <si>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</si>
  <si>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</si>
  <si>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</si>
  <si>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</si>
  <si>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</si>
  <si>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</si>
  <si>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</si>
  <si>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</si>
  <si>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</si>
  <si>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</si>
  <si>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</si>
  <si>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</si>
  <si>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</si>
  <si>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</si>
  <si>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</si>
  <si>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</si>
  <si>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</si>
  <si>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</si>
  <si>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</si>
  <si>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</si>
  <si>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</si>
  <si>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</si>
  <si>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</si>
  <si>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</si>
  <si>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</si>
  <si>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</si>
  <si>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</si>
  <si>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</si>
  <si>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</si>
  <si>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</si>
  <si>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</si>
  <si>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</si>
  <si>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</si>
  <si>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</si>
  <si>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</si>
  <si>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</si>
  <si>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</si>
  <si>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</si>
  <si>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</si>
  <si>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</si>
  <si>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</si>
  <si>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</si>
  <si>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</si>
  <si>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</si>
  <si>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</si>
  <si>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</si>
  <si>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</si>
  <si>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</si>
  <si>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</si>
  <si>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</si>
  <si>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</si>
  <si>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</si>
  <si>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</si>
  <si>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</si>
  <si>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</si>
  <si>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</si>
  <si>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</si>
  <si>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</si>
  <si>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</si>
  <si>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</si>
  <si>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</si>
  <si>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</si>
  <si>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</si>
  <si>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</si>
  <si>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</si>
  <si>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</si>
  <si>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</si>
  <si>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</si>
  <si>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</si>
  <si>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</si>
  <si>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</si>
  <si>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</si>
  <si>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</si>
  <si>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</si>
  <si>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</si>
  <si>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</si>
  <si>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</si>
  <si>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</si>
  <si>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</si>
  <si>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</si>
  <si>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</si>
  <si>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</si>
  <si>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</si>
  <si>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</si>
  <si>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</si>
  <si>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</si>
  <si>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</si>
  <si>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</si>
  <si>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</si>
  <si>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</si>
  <si>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</si>
  <si>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</si>
  <si>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</si>
  <si>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</si>
  <si>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</si>
  <si>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</si>
  <si>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</si>
  <si>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</si>
  <si>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</si>
  <si>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</si>
  <si>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</si>
  <si>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</si>
  <si>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</si>
  <si>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</si>
  <si>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</si>
  <si>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</si>
  <si>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</si>
  <si>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</si>
  <si>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</si>
  <si>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</si>
  <si>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</si>
  <si>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</si>
  <si>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</si>
  <si>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</si>
  <si>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</si>
  <si>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</si>
  <si>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</si>
  <si>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</si>
  <si>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</si>
  <si>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</si>
  <si>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</si>
  <si>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</si>
  <si>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</si>
  <si>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</si>
  <si>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</si>
  <si>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</si>
  <si>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</si>
  <si>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</si>
  <si>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</si>
  <si>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</si>
  <si>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</si>
  <si>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</si>
  <si>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</si>
  <si>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</si>
  <si>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</si>
  <si>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</si>
  <si>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</si>
  <si>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</si>
  <si>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</si>
  <si>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</si>
  <si>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</si>
  <si>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</si>
  <si>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</si>
  <si>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</si>
  <si>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</si>
  <si>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</si>
  <si>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</si>
  <si>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</si>
  <si>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</si>
  <si>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</si>
  <si>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</si>
  <si>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</si>
  <si>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</si>
  <si>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</si>
  <si>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</si>
  <si>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</si>
  <si>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</si>
  <si>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</si>
  <si>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</si>
  <si>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</si>
  <si>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</si>
  <si>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</si>
  <si>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</si>
  <si>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</si>
  <si>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</si>
  <si>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</si>
  <si>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</si>
  <si>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</si>
  <si>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</si>
  <si>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</si>
  <si>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</si>
  <si>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</si>
  <si>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</si>
  <si>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</si>
  <si>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</si>
  <si>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</si>
  <si>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</si>
  <si>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</si>
  <si>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</si>
  <si>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</si>
  <si>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</si>
  <si>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</si>
  <si>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</si>
  <si>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</si>
  <si>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</si>
  <si>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</si>
  <si>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</si>
  <si>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</si>
  <si>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</si>
  <si>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</si>
  <si>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</si>
  <si>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</si>
  <si>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</si>
  <si>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</si>
  <si>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</si>
  <si>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</si>
  <si>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</si>
  <si>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</si>
  <si>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</si>
  <si>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</si>
  <si>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</si>
  <si>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</si>
  <si>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</si>
  <si>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</si>
  <si>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</si>
  <si>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</si>
  <si>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</si>
  <si>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</si>
  <si>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</si>
  <si>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</si>
  <si>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</si>
  <si>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</si>
  <si>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</si>
  <si>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</si>
  <si>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</si>
  <si>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</si>
  <si>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</si>
  <si>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</si>
  <si>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</si>
  <si>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</si>
  <si>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</si>
  <si>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</si>
  <si>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</si>
  <si>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</si>
  <si>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</si>
  <si>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</si>
  <si>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</si>
  <si>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</si>
  <si>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</si>
  <si>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</si>
  <si>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</si>
  <si>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</si>
  <si>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</si>
  <si>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</si>
  <si>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</si>
  <si>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</si>
  <si>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</si>
  <si>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</si>
  <si>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</si>
  <si>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</si>
  <si>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</si>
  <si>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</si>
  <si>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</si>
  <si>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</si>
  <si>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</si>
  <si>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</si>
  <si>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</si>
  <si>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</si>
  <si>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</si>
  <si>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</si>
  <si>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</si>
  <si>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</si>
  <si>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</si>
  <si>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</si>
  <si>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</si>
  <si>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</si>
  <si>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</si>
  <si>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</si>
  <si>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</si>
  <si>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</si>
  <si>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</si>
  <si>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</si>
  <si>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</si>
  <si>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</si>
  <si>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</si>
  <si>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</si>
  <si>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</si>
  <si>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</si>
  <si>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</si>
  <si>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</si>
  <si>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</si>
  <si>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</si>
  <si>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</si>
  <si>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</si>
  <si>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</si>
  <si>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</si>
  <si>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</si>
  <si>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</si>
  <si>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</si>
  <si>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</si>
  <si>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</si>
  <si>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</si>
  <si>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</si>
  <si>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</si>
  <si>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</si>
  <si>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</si>
  <si>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</si>
  <si>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</si>
  <si>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</si>
  <si>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</si>
  <si>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</si>
  <si>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</si>
  <si>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</si>
  <si>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</si>
  <si>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</si>
  <si>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</si>
  <si>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</si>
  <si>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</si>
  <si>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</si>
  <si>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</si>
  <si>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</si>
  <si>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</si>
  <si>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</si>
  <si>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</si>
  <si>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</si>
  <si>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</si>
  <si>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</si>
  <si>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</si>
  <si>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</si>
  <si>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</si>
  <si>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PCM-20251205-00000136</t>
  </si>
  <si>
    <t>EM tem at site</t>
  </si>
  <si>
    <t>TT-20251205-00124</t>
  </si>
  <si>
    <t>EM team on the way: 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</si>
</sst>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 totalsRowShown="0" headerRowDxfId="155" dataDxfId="154" headerRowBorderDxfId="152" tableBorderDxfId="153" totalsRowBorderDxfId="151">
  <autoFilter ref="A1:CJ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1" totalsRowShown="0" headerRowDxfId="46" dataDxfId="45" headerRowBorderDxfId="43" tableBorderDxfId="44" totalsRowBorderDxfId="42">
  <autoFilter ref="A1:L1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29" dataDxfId="28" headerRowBorderDxfId="26" tableBorderDxfId="27">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C23" sqref="C2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333.21328356481536</v>
      </c>
      <c r="H2" s="73">
        <v>45662.943402777775</v>
      </c>
      <c r="I2" s="56" t="str">
        <f>IFERROR(VLOOKUP(D2,DB!A:F,6,0),"")</f>
        <v>Generator-SG</v>
      </c>
      <c r="J2" s="56" t="str">
        <f>IFERROR(VLOOKUP(D2,DB!A:G,7,0),"")</f>
        <v>Dead</v>
      </c>
      <c r="K2" s="64" t="s">
        <v>39107</v>
      </c>
      <c r="L2" s="62" t="str">
        <f>IFERROR(VLOOKUP(D2,DB!A:I,9,0),"")</f>
        <v>Latis</v>
      </c>
    </row>
    <row r="3" spans="1:15" ht="15" customHeight="1">
      <c r="A3" s="128"/>
      <c r="B3" s="127" t="str">
        <f>IFERROR(VLOOKUP(D3,DB!A:K,11,0),"")</f>
        <v/>
      </c>
      <c r="C3" s="127"/>
      <c r="D3" s="56"/>
      <c r="E3" s="126"/>
      <c r="F3" s="125"/>
      <c r="G3" s="124">
        <f ca="1">IFERROR(NOW()-F3,"-")</f>
        <v>45996.161709490741</v>
      </c>
      <c r="H3" s="125"/>
      <c r="I3" s="127" t="str">
        <f>IFERROR(VLOOKUP(D3,DB!A:F,6,0),"")</f>
        <v/>
      </c>
      <c r="J3" s="127" t="str">
        <f>IFERROR(VLOOKUP(D3,DB!A:G,7,0),"")</f>
        <v/>
      </c>
      <c r="K3" s="123"/>
      <c r="L3" s="122" t="str">
        <f>IFERROR(VLOOKUP(D3,DB!A:I,9,0),"")</f>
        <v/>
      </c>
    </row>
    <row r="4" spans="1:15" ht="15" customHeight="1">
      <c r="A4" s="128"/>
      <c r="B4" s="127" t="str">
        <f>IFERROR(VLOOKUP(D4,DB!A:K,11,0),"")</f>
        <v/>
      </c>
      <c r="C4" s="127"/>
      <c r="D4" s="56"/>
      <c r="E4" s="126"/>
      <c r="F4" s="125"/>
      <c r="G4" s="124">
        <f ca="1">IFERROR(NOW()-F4,"-")</f>
        <v>45996.161709490741</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45996.161709490741</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45996.161709490741</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45996.161709490741</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45996.161709490741</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45996.161709490741</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45996.161709490741</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45996.161709490741</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45996.161709490741</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45996.161709490741</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45996.161709490741</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45996.161709490741</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45996.161709490741</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45996.161709490741</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45996.161709490741</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45996.161709490741</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45996.161709490741</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45996.161709490741</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45996.161709490741</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45996.161709490741</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45996.161709490741</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45996.161709490741</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45996.161709490741</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45996.161709490741</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45996.161709490741</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45996.161709490741</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45996.161709490741</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45996.161709490741</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45996.161709490741</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45996.161709490741</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45996.161709490741</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45996.161709490741</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45996.161709490741</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45996.161709490741</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45996.161709490741</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45996.161709490741</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45996.161709490741</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45996.161709490741</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45996.161709490741</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45996.161709490741</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45996.161709490741</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45996.161709490741</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45996.161709490741</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45996.161709490741</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45996.161709490741</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45996.161709490741</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45996.161709490741</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45996.161709490741</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45996.161709490741</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45996.161709490741</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45996.161709490741</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45996.161709490741</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45996.161709490741</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45996.161709490741</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45996.161709490741</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45996.161709490741</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45996.161709490741</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45996.161709490741</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45996.161709490741</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45996.161709490741</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45996.161709490741</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45996.161709490741</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45996.161709490741</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45996.161709490741</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45996.161709490741</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45996.161709490741</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45996.161709490741</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45996.161709490741</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45996.161709490741</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45996.161709490741</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45996.161709490741</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45996.161709490741</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45996.161709490741</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45996.161709490741</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45996.161709490741</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45996.161709490741</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45996.161709490741</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45996.161709490741</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45996.161709490741</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45996.161709490741</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45996.161709490741</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45996.161709490741</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45996.161709490741</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45996.161709490741</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45996.161709490741</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45996.161709490741</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45996.161709490741</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45996.161709490741</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45996.161709490741</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45996.161709490741</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45996.161709490741</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45996.161709490741</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45996.161709490741</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45996.161709490741</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45996.161709490741</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45996.161709490741</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45996.161709490741</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45996.161709490741</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45996.161709490741</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45996.161709490741</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45996.161709490741</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45996.161709490741</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45996.161709490741</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45996.161709490741</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45996.161709490741</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45996.161709490741</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45996.161709490741</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45996.161709490741</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45996.161709490741</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45996.161709490741</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45996.161709490741</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45996.161709490741</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45996.161709490741</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45996.161709490741</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45996.161709490741</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45996.161709490741</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45996.161709490741</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45996.161709490741</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45996.161709490741</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45996.161709490741</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45996.161709490741</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45996.161709490741</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45996.161709490741</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45996.161709490741</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45996.161709490741</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45996.161709490741</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45996.161709490741</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45996.161709490741</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45996.161709490741</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45996.161709490741</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45996.161709490741</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45996.161709490741</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45996.161709490741</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45996.161709490741</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45996.161709490741</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45996.161709490741</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45996.161709490741</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45996.161709490741</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45996.161709490741</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45996.161709490741</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45996.161709490741</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45996.161709490741</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45996.161709490741</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45996.161709490741</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45996.161709490741</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45996.161709490741</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45996.161709490741</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45996.161709490741</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45996.161709490741</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45996.161709490741</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45996.161709490741</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45996.161709490741</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45996.161709490741</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45996.161709490741</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45996.161709490741</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45996.161709490741</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45996.161709490741</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45996.161709490741</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45996.161709490741</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45996.161709490741</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45996.161709490741</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45996.161709490741</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45996.161709490741</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45996.161709490741</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45996.161709490741</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45996.161709490741</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45996.161709490741</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45996.161709490741</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45996.161709490741</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45996.161709490741</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45996.161709490741</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45996.161709490741</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45996.161709490741</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45996.161709490741</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45996.161709490741</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45996.161709490741</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45996.161709490741</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45996.161709490741</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45996.161709490741</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45996.161709490741</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45996.161709490741</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45996.161709490741</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45996.161709490741</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45996.161709490741</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45996.161709490741</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45996.161709490741</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45996.161709490741</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45996.161709490741</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45996.161709490741</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45996.161709490741</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45996.161709490741</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45996.161709490741</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45996.161709490741</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45996.161709490741</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45996.161709490741</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83EB3A8E-9580-49DA-9FAF-F0AFD538286F}"/>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
  <sheetViews>
    <sheetView workbookViewId="0">
      <selection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171.16187152778002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11.774290509260027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45996.161709490741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45996.161709490741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45996.161709490741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45996.161709490741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45996.161709490741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45996.161709490741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45996.161709490741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45996.161709490741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45996.161709490741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45996.161709490741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sheetData>
  <dataValidations count="2">
    <dataValidation allowBlank="1" showInputMessage="1" showErrorMessage="1" sqref="E1" xr:uid="{4D935161-CDD3-4592-B877-3FB59C99E142}"/>
    <dataValidation type="list" allowBlank="1" showInputMessage="1" showErrorMessage="1" sqref="E3:E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tabSelected="1"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45996.161709490741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45996.161709490741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45996.161709490741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45996.161709490741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45996.161709490741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45996.161709490741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45996.161709490741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45996.161709490741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45996.161709490741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45996.161709490741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45996.161709490741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45996.161709490741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45996.161709490741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45996.161709490741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45996.161709490741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45996.161709490741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45996.161709490741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45996.161709490741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45996.161709490741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45996.161709490741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45996.161709490741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45996.161709490741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45996.161709490741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45996.161709490741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45996.161709490741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45996.161709490741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45996.161709490741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45996.161709490741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45996.161709490741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45996.161709490741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45996.161709490741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45996.161709490741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45996.161709490741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45996.161709490741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45996.161709490741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45996.161709490741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45996.161709490741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45996.161709490741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45996.161709490741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45996.161709490741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45996.161709490741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45996.161709490741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45996.161709490741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45996.161709490741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45996.161709490741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45996.161709490741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45996.161709490741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45996.161709490741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45996.161709490741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45996.161709490741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45996.161709490741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45996.161709490741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45996.161709490741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45996.161709490741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45996.161709490741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45996.161709490741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45996.161709490741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45996.161709490741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45996.161709490741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45996.161709490741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45996.161709490741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45996.161709490741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45996.161709490741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45996.161709490741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45996.161709490741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45996.161709490741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45996.161709490741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45996.161709490741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45996.161709490741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45996.161709490741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45996.161709490741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45996.161709490741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45996.161709490741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45996.161709490741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45996.161709490741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45996.161709490741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45996.161709490741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45996.161709490741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45996.161709490741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45996.161709490741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45996.161709490741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45996.161709490741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45996.161709490741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45996.161709490741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45996.161709490741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45996.161709490741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45996.161709490741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45996.161709490741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45996.161709490741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45996.161709490741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45996.161709490741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45996.161709490741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45996.161709490741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45996.161709490741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45996.161709490741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45996.161709490741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45996.161709490741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45996.161709490741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45996.161709490741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45996.161709490741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45996.161709490741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45996.161709490741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45996.161709490741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45996.161709490741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45996.161709490741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45996.161709490741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45996.161709490741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45996.161709490741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45996.161709490741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45996.161709490741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45996.161709490741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45996.161709490741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45996.161709490741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45996.161709490741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45996.161709490741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45996.161709490741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45996.161709490741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45996.161709490741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45996.161709490741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45996.161709490741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45996.161709490741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45996.161709490741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45996.161709490741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45996.161709490741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45996.161709490741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45996.161709490741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45996.161709490741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45996.161709490741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45996.161709490741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45996.161709490741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45996.161709490741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45996.161709490741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45996.161709490741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45996.161709490741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45996.161709490741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45996.161709490741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45996.161709490741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45996.161709490741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45996.161709490741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45996.161709490741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45996.161709490741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45996.161709490741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45996.161709490741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45996.161709490741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45996.161709490741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45996.161709490741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45996.161709490741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45996.161709490741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45996.161709490741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45996.161709490741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45996.161709490741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45996.161709490741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45996.161709490741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45996.161709490741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45996.161709490741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45996.161709490741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45996.161709490741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45996.161709490741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45996.161709490741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45996.161709490741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45996.161709490741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45996.161709490741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45996.161709490741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45996.161709490741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45996.161709490741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45996.161709490741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45996.161709490741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45996.161709490741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45996.161709490741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45996.161709490741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45996.161709490741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45996.161709490741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45996.161709490741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45996.161709490741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45996.161709490741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45996.161709490741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45996.161709490741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45996.161709490741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45996.161709490741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45996.161709490741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45996.161709490741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45996.161709490741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45996.161709490741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45996.161709490741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45996.161709490741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45996.161709490741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45996.161709490741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45996.161709490741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45996.161709490741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45996.161709490741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45996.161709490741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45996.161709490741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45996.161709490741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45996.161709490741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45996.161709490741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45996.161709490741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45996.161709490741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45996.161709490741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45996.161709490741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45996.161709490741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45996.161709490741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45996.161709490741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45996.161709490741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45996.161709490741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45996.161709490741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45996.161709490741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45996.161709490741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45996.161709490741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45996.161709490741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45996.161709490741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45996.161709490741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45996.161709490741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45996.161709490741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45996.161709490741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45996.161709490741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45996.161709490741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45996.161709490741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45996.161709490741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45996.161709490741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45996.161709490741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45996.161709490741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45996.161709490741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45996.161709490741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45996.161709490741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45996.161709490741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45996.161709490741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45996.161709490741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45996.161709490741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45996.161709490741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45996.161709490741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45996.161709490741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45996.161709490741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45996.161709490741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45996.161709490741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45996.161709490741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45996.161709490741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45996.161709490741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45996.161709490741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45996.161709490741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45996.161709490741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45996.161709490741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45996.161709490741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45996.161709490741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45996.161709490741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45996.161709490741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45996.161709490741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45996.161709490741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45996.161709490741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45996.161709490741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45996.161709490741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45996.161709490741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45996.161709490741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45996.161709490741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45996.161709490741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45996.161709490741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45996.161709490741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45996.161709490741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45996.161709490741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45996.161709490741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45996.161709490741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45996.161709490741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45996.161709490741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45996.161709490741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45996.161709490741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45996.161709490741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45996.161709490741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45996.161709490741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45996.161709490741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45996.161709490741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45996.161709490741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45996.161709490741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45996.161709490741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45996.161709490741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45996.161709490741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45996.161709490741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45996.161709490741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45996.161709490741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45996.161709490741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45996.161709490741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45996.161709490741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45996.161709490741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45996.161709490741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45996.161709490741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45996.161709490741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45996.161709490741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45996.161709490741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45996.161709490741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45996.161709490741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45996.161709490741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45996.161709490741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45996.161709490741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45996.161709490741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45996.161709490741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45996.161709490741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45996.161709490741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45996.161709490741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45996.161709490741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45996.161709490741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45996.161709490741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45996.161709490741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45996.161709490741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45996.161709490741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45996.161709490741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45996.161709490741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45996.161709490741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45996.161709490741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45996.161709490741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45996.161709490741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45996.161709490741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45996.161709490741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45996.161709490741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45996.161709490741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45996.161709490741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45996.161709490741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45996.161709490741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45996.161709490741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45996.161709490741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45996.161709490741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45996.161709490741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45996.161709490741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45996.161709490741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45996.161709490741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45996.161709490741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45996.161709490741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45996.161709490741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45996.161709490741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45996.161709490741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45996.161709490741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45996.161709490741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45996.161709490741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45996.161709490741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45996.161709490741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45996.161709490741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45996.161709490741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45996.161709490741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45996.161709490741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45996.161709490741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45996.161709490741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45996.161709490741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45996.161709490741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45996.161709490741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45996.161709490741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45996.161709490741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45996.161709490741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45996.161709490741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45996.161709490741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45996.161709490741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45996.161709490741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45996.161709490741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45996.161709490741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45996.161709490741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45996.161709490741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45996.161709490741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45996.161709490741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45996.161709490741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45996.161709490741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45996.161709490741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45996.161709490741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45996.161709490741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45996.161709490741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45996.161709490741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45996.161709490741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45996.161709490741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45996.161709490741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45996.161709490741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45996.161709490741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45996.161709490741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45996.161709490741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45996.161709490741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45996.161709490741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45996.161709490741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45996.161709490741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45996.161709490741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45996.161709490741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45996.161709490741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45996.161709490741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45996.161709490741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45996.161709490741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45996.161709490741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45996.161709490741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45996.161709490741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45996.161709490741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45996.161709490741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45996.161709490741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45996.161709490741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45996.161709490741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45996.161709490741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45996.161709490741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45996.161709490741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45996.161709490741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45996.161709490741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45996.161709490741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45996.161709490741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45996.161709490741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45996.161709490741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45996.161709490741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45996.161709490741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45996.161709490741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45996.161709490741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45996.161709490741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45996.161709490741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45996.161709490741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45996.161709490741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45996.161709490741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45996.161709490741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45996.161709490741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45996.161709490741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45996.161709490741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45996.161709490741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45996.161709490741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45996.161709490741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45996.161709490741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45996.161709490741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45996.161709490741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45996.161709490741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45996.161709490741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45996.161709490741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45996.161709490741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45996.161709490741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45996.161709490741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45996.161709490741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45996.161709490741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45996.161709490741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45996.161709490741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45996.161709490741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45996.161709490741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45996.161709490741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45996.161709490741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45996.161709490741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45996.161709490741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45996.161709490741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45996.161709490741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45996.161709490741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45996.161709490741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45996.161709490741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45996.161709490741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45996.161709490741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45996.161709490741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45996.161709490741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45996.161709490741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45996.161709490741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45996.161709490741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45996.161709490741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45996.161709490741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45996.161709490741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45996.161709490741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45996.161709490741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45996.161709490741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45996.161709490741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45996.161709490741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45996.161709490741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45996.161709490741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45996.161709490741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45996.161709490741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45996.161709490741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45996.161709490741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45996.161709490741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45996.161709490741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45996.161709490741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45996.161709490741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45996.161709490741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45996.161709490741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45996.161709490741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45996.161709490741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45996.161709490741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45996.161709490741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45996.161709490741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45996.161709490741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45996.161709490741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45996.161709490741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45996.161709490741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45996.161709490741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45996.161709490741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45996.161709490741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45996.161709490741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45996.161709490741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45996.161709490741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45996.161709490741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45996.161709490741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45996.161709490741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45996.161709490741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45996.161709490741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45996.161709490741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45996.161709490741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45996.161709490741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45996.161709490741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45996.161709490741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45996.161709490741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45996.161709490741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45996.161709490741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45996.161709490741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45996.161709490741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45996.161709490741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45996.161709490741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45996.161709490741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45996.161709490741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45996.161709490741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45996.161709490741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45996.161709490741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45996.161709490741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45996.161709490741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45996.161709490741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45996.161709490741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45996.161709490741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45996.161709490741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45996.161709490741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45996.161709490741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45996.161709490741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45996.161709490741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45996.161709490741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45996.161709490741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45996.161709490741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45996.161709490741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45996.161709490741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45996.161709490741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45996.161709490741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45996.161709490741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45996.161709490741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45996.161709490741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45996.161709490741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45996.161709490741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45996.161709490741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45996.161709490741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45996.161709490741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45996.161709490741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45996.161709490741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45996.161709490741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45996.161709490741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45996.161709490741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45996.161709490741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45996.161709490741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45996.161709490741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45996.161709490741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45996.161709490741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45996.161709490741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45996.161709490741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45996.161709490741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45996.161709490741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45996.161709490741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45996.161709490741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45996.161709490741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45996.161709490741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45996.161709490741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45996.161709490741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45996.161709490741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45996.161709490741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45996.161709490741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45996.161709490741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45996.161709490741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45996.161709490741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45996.161709490741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45996.161709490741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45996.161709490741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45996.161709490741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45996.161709490741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45996.161709490741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45996.161709490741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45996.161709490741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45996.161709490741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45996.161709490741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45996.161709490741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45996.161709490741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45996.161709490741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45996.161709490741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45996.161709490741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45996.161709490741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45996.161709490741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45996.161709490741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45996.161709490741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45996.161709490741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45996.161709490741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45996.161709490741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45996.161709490741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45996.161709490741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45996.161709490741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45996.161709490741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45996.161709490741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45996.161709490741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45996.161709490741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45996.161709490741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45996.161709490741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45996.161709490741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45996.161709490741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45996.161709490741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45996.161709490741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45996.161709490741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45996.161709490741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45996.161709490741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45996.161709490741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45996.161709490741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45996.161709490741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45996.161709490741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45996.161709490741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45996.161709490741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45996.161709490741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45996.161709490741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45996.161709490741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45996.161709490741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45996.161709490741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45996.161709490741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45996.161709490741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45996.161709490741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45996.161709490741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45996.161709490741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45996.161709490741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45996.161709490741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45996.161709490741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45996.161709490741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45996.161709490741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45996.161709490741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45996.161709490741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45996.161709490741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45996.161709490741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45996.161709490741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45996.161709490741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45996.161709490741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45996.161709490741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45996.161709490741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45996.161709490741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45996.161709490741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45996.161709490741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45996.161709490741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45996.161709490741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45996.161709490741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45996.161709490741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45996.161709490741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45996.161709490741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45996.161709490741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45996.161709490741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45996.161709490741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45996.161709490741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45996.161709490741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45996.161709490741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45996.161709490741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45996.161709490741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45996.161709490741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45996.161709490741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45996.161709490741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45996.161709490741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45996.161709490741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45996.161709490741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45996.161709490741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45996.161709490741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45996.161709490741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45996.161709490741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45996.161709490741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45996.161709490741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45996.161709490741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45996.161709490741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45996.161709490741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45996.161709490741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45996.161709490741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45996.161709490741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45996.161709490741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45996.161709490741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45996.161709490741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45996.161709490741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45996.161709490741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45996.161709490741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45996.161709490741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45996.161709490741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45996.161709490741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45996.161709490741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45996.161709490741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45996.161709490741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45996.161709490741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45996.161709490741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45996.161709490741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45996.161709490741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45996.161709490741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45996.161709490741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45996.161709490741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45996.161709490741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45996.161709490741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45996.161709490741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45996.161709490741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45996.161709490741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45996.161709490741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45996.161709490741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45996.161709490741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45996.161709490741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45996.161709490741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45996.161709490741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45996.161709490741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45996.161709490741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45996.161709490741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45996.161709490741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45996.161709490741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45996.161709490741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45996.161709490741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45996.161709490741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45996.161709490741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45996.161709490741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45996.161709490741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45996.161709490741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45996.161709490741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45996.161709490741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45996.161709490741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45996.161709490741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45996.161709490741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45996.161709490741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45996.161709490741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45996.161709490741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45996.161709490741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45996.161709490741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45996.161709490741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45996.161709490741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45996.161709490741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45996.161709490741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45996.161709490741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45996.161709490741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45996.161709490741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45996.161709490741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45996.161709490741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45996.161709490741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45996.161709490741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45996.161709490741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45996.161709490741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45996.161709490741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45996.161709490741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45996.161709490741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45996.161709490741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45996.161709490741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45996.161709490741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45996.161709490741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45996.161709490741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45996.161709490741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45996.161709490741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45996.161709490741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45996.161709490741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45996.161709490741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45996.161709490741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45996.161709490741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45996.161709490741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45996.161709490741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45996.161709490741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45996.161709490741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45996.161709490741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45996.161709490741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45996.161709490741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45996.161709490741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45996.161709490741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45996.161709490741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45996.161709490741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45996.161709490741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45996.161709490741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45996.161709490741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45996.161709490741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45996.161709490741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45996.161709490741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45996.161709490741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45996.161709490741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45996.161709490741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45996.161709490741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45996.161709490741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45996.161709490741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45996.161709490741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45996.161709490741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45996.161709490741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45996.161709490741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45996.161709490741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45996.161709490741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45996.161709490741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45996.161709490741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45996.161709490741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45996.161709490741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45996.161709490741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45996.161709490741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45996.161709490741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45996.161709490741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45996.161709490741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45996.161709490741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45996.161709490741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45996.161709490741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45996.161709490741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45996.161709490741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45996.161709490741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45996.161709490741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45996.161709490741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45996.161709490741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45996.161709490741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45996.161709490741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45996.161709490741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45996.161709490741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45996.161709490741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45996.161709490741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45996.161709490741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45996.161709490741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45996.161709490741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45996.161709490741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45996.161709490741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45996.161709490741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45996.161709490741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45996.161709490741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45996.161709490741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45996.161709490741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45996.161709490741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45996.161709490741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45996.161709490741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45996.161709490741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45996.161709490741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45996.161709490741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45996.161709490741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45996.161709490741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45996.161709490741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45996.161709490741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45996.161709490741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45996.161709490741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45996.161709490741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45996.161709490741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45996.161709490741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45996.161709490741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45996.161709490741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45996.161709490741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45996.161709490741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45996.161709490741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45996.161709490741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45996.161709490741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45996.161709490741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45996.161709490741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45996.161709490741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45996.161709490741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45996.161709490741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45996.161709490741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45996.161709490741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45996.161709490741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45996.161709490741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45996.161709490741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45996.161709490741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45996.161709490741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45996.161709490741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45996.161709490741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45996.161709490741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45996.161709490741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45996.161709490741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45996.161709490741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45996.161709490741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45996.161709490741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45996.161709490741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45996.161709490741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45996.161709490741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45996.161709490741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45996.161709490741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45996.161709490741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45996.161709490741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45996.161709490741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45996.161709490741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45996.161709490741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45996.161709490741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45996.161709490741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45996.161709490741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45996.161709490741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45996.161709490741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45996.161709490741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45996.161709490741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45996.161709490741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45996.161709490741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45996.161709490741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45996.161709490741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45996.161709490741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45996.161709490741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45996.161709490741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45996.161709490741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45996.161709490741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45996.161709490741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45996.161709490741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45996.161709490741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45996.161709490741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45996.161709490741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45996.161709490741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45996.161709490741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45996.161709490741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45996.161709490741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45996.161709490741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45996.161709490741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45996.161709490741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45996.161709490741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45996.161709490741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45996.161709490741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45996.161709490741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45996.161709490741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45996.161709490741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45996.161709490741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45996.161709490741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45996.161709490741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45996.161709490741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45996.161709490741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45996.161709490741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45996.161709490741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45996.161709490741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45996.161709490741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45996.161709490741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45996.161709490741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45996.161709490741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45996.161709490741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45996.161709490741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45996.161709490741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45996.161709490741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45996.161709490741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45996.161709490741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45996.161709490741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45996.161709490741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45996.161709490741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45996.161709490741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45996.161709490741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45996.161709490741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45996.161709490741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45996.161709490741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45996.161709490741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45996.161709490741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45996.161709490741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45996.161709490741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45996.161709490741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45996.161709490741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45996.161709490741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45996.161709490741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45996.161709490741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45996.161709490741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45996.161709490741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45996.161709490741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45996.161709490741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45996.161709490741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45996.161709490741</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1"/>
  <sheetViews>
    <sheetView workbookViewId="0">
      <selection activeCell="K22" sqref="K2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292.68099189814529</v>
      </c>
      <c r="H2" s="92">
        <v>45703.474768518521</v>
      </c>
      <c r="I2" s="92" t="str">
        <f>IFERROR(VLOOKUP(D2,DB!A:F,6,0),"")</f>
        <v>SCECO</v>
      </c>
      <c r="J2" s="92" t="str">
        <f>IFERROR(VLOOKUP(D2,DB!A:G,7,0),"")</f>
        <v>Dead</v>
      </c>
      <c r="K2" s="94" t="s">
        <v>39193</v>
      </c>
      <c r="L2" s="88" t="str">
        <f>IFERROR(VLOOKUP(D2,DB!A:I,9,0),"")</f>
        <v>Latis</v>
      </c>
    </row>
    <row r="3" spans="1:16" ht="15" customHeight="1">
      <c r="A3" s="110"/>
      <c r="B3" s="110" t="str">
        <f>IFERROR(VLOOKUP(D3,DB!A:K,11,0),"")</f>
        <v/>
      </c>
      <c r="C3" s="90"/>
      <c r="D3" s="88"/>
      <c r="E3" s="91"/>
      <c r="F3" s="92"/>
      <c r="G3" s="93">
        <f t="shared" ref="G3:G17" ca="1" si="0">IFERROR(NOW()-F3,"")</f>
        <v>45996.161709490741</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45996.161709490741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45996.161709490741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45996.161709490741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45996.161709490741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45996.161709490741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45996.161709490741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45996.161709490741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45996.161709490741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45996.161709490741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45996.161709490741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45996.161709490741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45996.161709490741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45996.161709490741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45996.161709490741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45996.161709490741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45996.161709490741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45996.161709490741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45996.161709490741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45996.161709490741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45996.161709490741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45996.161709490741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45996.161709490741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45996.161709490741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45996.161709490741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45996.161709490741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45996.161709490741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45996.161709490741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45996.161709490741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45996.161709490741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45996.161709490741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45996.161709490741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45996.161709490741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45996.161709490741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45996.161709490741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45996.161709490741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45996.161709490741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45996.161709490741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45996.161709490741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45996.161709490741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45996.161709490741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45996.161709490741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45996.161709490741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45996.161709490741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45996.161709490741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45996.161709490741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45996.161709490741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45996.161709490741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45996.161709490741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45996.161709490741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45996.161709490741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45996.161709490741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45996.161709490741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45996.161709490741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45996.161709490741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45996.161709490741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45996.161709490741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45996.161709490741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45996.161709490741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45996.161709490741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45996.161709490741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45996.161709490741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45996.161709490741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45996.161709490741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45996.161709490741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45996.161709490741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45996.161709490741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45996.161709490741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45996.161709490741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45996.161709490741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45996.161709490741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45996.161709490741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45996.161709490741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45996.161709490741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45996.161709490741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45996.161709490741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45996.161709490741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45996.161709490741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45996.161709490741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45996.161709490741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45996.161709490741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45996.161709490741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45996.161709490741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45996.161709490741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45996.161709490741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45996.161709490741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45996.161709490741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45996.161709490741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45996.161709490741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45996.161709490741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45996.161709490741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45996.161709490741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45996.161709490741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45996.161709490741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45996.161709490741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45996.161709490741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45996.161709490741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45996.161709490741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45996.161709490741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45996.161709490741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45996.161709490741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45996.161709490741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45996.161709490741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45996.161709490741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45996.161709490741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45996.161709490741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45996.161709490741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45996.161709490741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45996.161709490741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45996.161709490741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45996.161709490741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45996.161709490741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45996.161709490741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45996.161709490741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45996.161709490741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45996.161709490741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45996.161709490741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45996.161709490741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45996.161709490741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45996.161709490741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45996.161709490741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45996.161709490741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45996.161709490741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45996.161709490741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45996.161709490741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45996.161709490741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45996.161709490741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45996.161709490741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45996.161709490741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45996.161709490741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45996.161709490741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45996.161709490741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45996.161709490741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45996.161709490741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45996.161709490741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45996.161709490741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45996.161709490741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45996.161709490741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45996.161709490741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45996.161709490741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45996.161709490741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45996.161709490741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45996.161709490741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191" ca="1" si="3">IFERROR(NOW()-F146,"")</f>
        <v>45996.161709490741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45996.161709490741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45996.161709490741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45996.161709490741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45996.161709490741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45996.161709490741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45996.161709490741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45996.161709490741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45996.161709490741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45996.161709490741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45996.161709490741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45996.161709490741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45996.161709490741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45996.161709490741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45996.161709490741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45996.161709490741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45996.161709490741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45996.161709490741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45996.161709490741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45996.161709490741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45996.161709490741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45996.161709490741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45996.161709490741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45996.161709490741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45996.161709490741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45996.161709490741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45996.161709490741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45996.161709490741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45996.161709490741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45996.161709490741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45996.161709490741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45996.161709490741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45996.161709490741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45996.161709490741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45996.161709490741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45996.161709490741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45996.161709490741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45996.161709490741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45996.161709490741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45996.161709490741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45996.161709490741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45996.161709490741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45996.161709490741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45996.161709490741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45996.161709490741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45996.161709490741</v>
      </c>
      <c r="H191" s="92"/>
      <c r="I191" s="110" t="str">
        <f>IFERROR(VLOOKUP(D191,DB!A:F,6,0),"")</f>
        <v/>
      </c>
      <c r="J191" s="110" t="str">
        <f>IFERROR(VLOOKUP(D191,DB!A:G,7,0),"")</f>
        <v/>
      </c>
      <c r="K191" s="94"/>
      <c r="L191" s="88" t="str">
        <f>IFERROR(VLOOKUP(D191,DB!A:I,9,0),"")</f>
        <v/>
      </c>
    </row>
  </sheetData>
  <dataValidations count="2">
    <dataValidation allowBlank="1" showInputMessage="1" showErrorMessage="1" sqref="E1" xr:uid="{A4F81451-56CC-4543-9497-104C4E44EE4B}"/>
    <dataValidation type="list" allowBlank="1" showInputMessage="1" showErrorMessage="1" sqref="E2:E1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K12" sqref="K12"/>
    </sheetView>
  </sheetViews>
  <sheetFormatPr defaultColWidth="11.19921875" defaultRowHeight="15"/>
  <cols>
    <col min="1" max="1" width="19.296875" style="131" customWidth="1"/>
    <col min="2" max="2" width="5" style="131" customWidth="1"/>
    <col min="3" max="3" width="5.5" style="131" customWidth="1"/>
    <col min="4" max="4" width="7.6992187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39194</v>
      </c>
      <c r="B2" s="37" t="str">
        <f>IFERROR(VLOOKUP(D2,DB!A:K,11,0),"")</f>
        <v>R5</v>
      </c>
      <c r="C2" s="37">
        <v>3</v>
      </c>
      <c r="D2" s="103" t="s">
        <v>36085</v>
      </c>
      <c r="E2" s="37" t="s">
        <v>39106</v>
      </c>
      <c r="F2" s="38">
        <v>45891.832060185188</v>
      </c>
      <c r="G2" s="105">
        <f ca="1">IFERROR(NOW()-F2,"")</f>
        <v>104.32964930555318</v>
      </c>
      <c r="H2" s="38">
        <v>45891.790393518517</v>
      </c>
      <c r="I2" s="37" t="str">
        <f>IFERROR(VLOOKUP(D2,DB!A:F,6,0),"")</f>
        <v>Generator-SG</v>
      </c>
      <c r="J2" s="37" t="str">
        <f>IFERROR(VLOOKUP(D2,DB!A:G,7,0),"")</f>
        <v>Vandalized</v>
      </c>
      <c r="K2" s="37" t="s">
        <v>39195</v>
      </c>
      <c r="L2" s="37" t="str">
        <f>IFERROR(VLOOKUP(D2,DB!A:I,9,0),"")</f>
        <v>Latis</v>
      </c>
      <c r="M2" s="102"/>
    </row>
    <row r="3" spans="1:13" s="39" customFormat="1" ht="30.75">
      <c r="A3" s="37" t="s">
        <v>39196</v>
      </c>
      <c r="B3" s="37" t="str">
        <f>IFERROR(VLOOKUP(D3,DB!A:K,11,0),"")</f>
        <v>R5</v>
      </c>
      <c r="C3" s="37">
        <v>1</v>
      </c>
      <c r="D3" s="37" t="s">
        <v>33407</v>
      </c>
      <c r="E3" s="37" t="s">
        <v>39185</v>
      </c>
      <c r="F3" s="38">
        <v>45926.188877314817</v>
      </c>
      <c r="G3" s="105">
        <f t="shared" ref="G3" ca="1" si="0">IFERROR(NOW()-F3,"")</f>
        <v>69.97283217592485</v>
      </c>
      <c r="H3" s="38">
        <v>45926.158159722225</v>
      </c>
      <c r="I3" s="37" t="str">
        <f>IFERROR(VLOOKUP(D3,DB!A:F,6,0),"")</f>
        <v>SCECO</v>
      </c>
      <c r="J3" s="37" t="str">
        <f>IFERROR(VLOOKUP(D3,DB!A:G,7,0),"")</f>
        <v>Good</v>
      </c>
      <c r="K3" s="37" t="s">
        <v>39197</v>
      </c>
      <c r="L3" s="37" t="str">
        <f>IFERROR(VLOOKUP(D3,DB!A:I,9,0),"")</f>
        <v>Latis</v>
      </c>
      <c r="M3" s="102"/>
    </row>
    <row r="4" spans="1:13" s="39" customFormat="1" ht="39.75" customHeight="1">
      <c r="A4" s="106" t="s">
        <v>39198</v>
      </c>
      <c r="B4" s="106" t="str">
        <f>IFERROR(VLOOKUP(D4,DB!A:K,11,0),"")</f>
        <v>R5</v>
      </c>
      <c r="C4" s="106">
        <v>1</v>
      </c>
      <c r="D4" s="106" t="s">
        <v>34832</v>
      </c>
      <c r="E4" s="106" t="s">
        <v>39185</v>
      </c>
      <c r="F4" s="107">
        <v>45948.661111111112</v>
      </c>
      <c r="G4" s="108">
        <f t="shared" ref="G4" ca="1" si="1">IFERROR(NOW()-F4,"")</f>
        <v>47.500598379629082</v>
      </c>
      <c r="H4" s="107">
        <v>45948.661111111112</v>
      </c>
      <c r="I4" s="106" t="str">
        <f>IFERROR(VLOOKUP(D4,DB!A:F,6,0),"")</f>
        <v>SCECO</v>
      </c>
      <c r="J4" s="106" t="str">
        <f>IFERROR(VLOOKUP(D4,DB!A:G,7,0),"")</f>
        <v>Dead</v>
      </c>
      <c r="K4" s="106" t="s">
        <v>39199</v>
      </c>
      <c r="L4" s="106" t="str">
        <f>IFERROR(VLOOKUP(D4,DB!A:I,9,0),"")</f>
        <v>Latis</v>
      </c>
    </row>
    <row r="5" spans="1:13" s="39" customFormat="1" ht="30.75">
      <c r="A5" s="106" t="s">
        <v>39200</v>
      </c>
      <c r="B5" s="106" t="str">
        <f>IFERROR(VLOOKUP(D5,DB!A:K,11,0),"")</f>
        <v>R5</v>
      </c>
      <c r="C5" s="106">
        <v>1</v>
      </c>
      <c r="D5" s="106" t="s">
        <v>36592</v>
      </c>
      <c r="E5" s="106" t="s">
        <v>39106</v>
      </c>
      <c r="F5" s="107">
        <v>45981.373298611114</v>
      </c>
      <c r="G5" s="108">
        <f ca="1">IFERROR(NOW()-F5,"")</f>
        <v>14.788410879627918</v>
      </c>
      <c r="H5" s="135">
        <v>45981.360798611109</v>
      </c>
      <c r="I5" s="106" t="str">
        <f>IFERROR(VLOOKUP(D5,DB!A:F,6,0),"")</f>
        <v>SCECO</v>
      </c>
      <c r="J5" s="106" t="str">
        <f>IFERROR(VLOOKUP(D5,DB!A:G,7,0),"")</f>
        <v>Dead</v>
      </c>
      <c r="K5" s="106" t="s">
        <v>39201</v>
      </c>
      <c r="L5" s="106" t="str">
        <f>IFERROR(VLOOKUP(D5,DB!A:I,9,0),"")</f>
        <v>Latis</v>
      </c>
    </row>
    <row r="6" spans="1:13">
      <c r="A6" s="106" t="s">
        <v>39202</v>
      </c>
      <c r="B6" s="37" t="str">
        <f>IFERROR(VLOOKUP(D6,DB!A:K,11,0),"")</f>
        <v>R5</v>
      </c>
      <c r="C6" s="37">
        <v>1</v>
      </c>
      <c r="D6" s="37" t="s">
        <v>38822</v>
      </c>
      <c r="E6" s="37" t="s">
        <v>39106</v>
      </c>
      <c r="F6" s="38">
        <v>45996.135277777779</v>
      </c>
      <c r="G6" s="134">
        <f t="shared" ref="G6:G29" ca="1" si="2">IFERROR(NOW()-F6,"")</f>
        <v>2.6431712962221354E-2</v>
      </c>
      <c r="H6" s="38">
        <v>45996.120694444442</v>
      </c>
      <c r="I6" s="37" t="str">
        <f>IFERROR(VLOOKUP(D6,DB!A:F,6,0),"")</f>
        <v>Sceco</v>
      </c>
      <c r="J6" s="37" t="str">
        <f>IFERROR(VLOOKUP(D6,DB!A:G,7,0),"")</f>
        <v>In progress</v>
      </c>
      <c r="K6" s="37" t="s">
        <v>39203</v>
      </c>
      <c r="L6" s="37" t="str">
        <f>IFERROR(VLOOKUP(D6,DB!A:I,9,0),"")</f>
        <v>Latis</v>
      </c>
    </row>
    <row r="7" spans="1:13">
      <c r="A7" s="106" t="s">
        <v>39204</v>
      </c>
      <c r="B7" s="37" t="str">
        <f>IFERROR(VLOOKUP(D7,DB!A:K,11,0),"")</f>
        <v>R5</v>
      </c>
      <c r="C7" s="37">
        <v>1</v>
      </c>
      <c r="D7" s="37" t="s">
        <v>33658</v>
      </c>
      <c r="E7" s="37" t="s">
        <v>39106</v>
      </c>
      <c r="F7" s="38">
        <v>45996.135277777779</v>
      </c>
      <c r="G7" s="134">
        <f t="shared" ca="1" si="2"/>
        <v>2.6431712962221354E-2</v>
      </c>
      <c r="H7" s="38">
        <v>45996.120439814818</v>
      </c>
      <c r="I7" s="37" t="str">
        <f>IFERROR(VLOOKUP(D7,DB!A:F,6,0),"")</f>
        <v>SCECO</v>
      </c>
      <c r="J7" s="37" t="str">
        <f>IFERROR(VLOOKUP(D7,DB!A:G,7,0),"")</f>
        <v>Vandalized</v>
      </c>
      <c r="K7" s="37" t="s">
        <v>39205</v>
      </c>
      <c r="L7" s="37" t="str">
        <f>IFERROR(VLOOKUP(D7,DB!A:I,9,0),"")</f>
        <v>Latis</v>
      </c>
    </row>
    <row r="8" spans="1:13">
      <c r="A8" s="37"/>
      <c r="B8" s="37" t="str">
        <f>IFERROR(VLOOKUP(D8,DB!A:K,11,0),"")</f>
        <v/>
      </c>
      <c r="C8" s="37"/>
      <c r="D8" s="37"/>
      <c r="E8" s="37"/>
      <c r="F8" s="38"/>
      <c r="G8" s="134">
        <f t="shared" ca="1" si="2"/>
        <v>45996.161709490741</v>
      </c>
      <c r="H8" s="38"/>
      <c r="I8" s="37" t="str">
        <f>IFERROR(VLOOKUP(D8,DB!A:F,6,0),"")</f>
        <v/>
      </c>
      <c r="J8" s="37" t="str">
        <f>IFERROR(VLOOKUP(D8,DB!A:G,7,0),"")</f>
        <v/>
      </c>
      <c r="K8" s="37"/>
      <c r="L8" s="37" t="str">
        <f>IFERROR(VLOOKUP(D8,DB!A:I,9,0),"")</f>
        <v/>
      </c>
    </row>
    <row r="9" spans="1:13">
      <c r="A9" s="37"/>
      <c r="B9" s="37" t="str">
        <f>IFERROR(VLOOKUP(D9,DB!A:K,11,0),"")</f>
        <v/>
      </c>
      <c r="C9" s="37"/>
      <c r="D9"/>
      <c r="E9" s="37"/>
      <c r="F9" s="38"/>
      <c r="G9" s="134">
        <f t="shared" ca="1" si="2"/>
        <v>45996.161709490741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45996.161709490741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45996.161709490741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4">
        <f t="shared" ca="1" si="2"/>
        <v>45996.161709490741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45996.161709490741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45996.161709490741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45996.161709490741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45996.161709490741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45996.161709490741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45996.161709490741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45996.161709490741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45996.161709490741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45996.161709490741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45996.161709490741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45996.161709490741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45996.161709490741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45996.161709490741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45996.161709490741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ca="1" si="2"/>
        <v>45996.161709490741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ca="1" si="2"/>
        <v>45996.161709490741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2"/>
        <v>45996.161709490741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ref="G30:G61" ca="1" si="3">IFERROR(NOW()-F30,"")</f>
        <v>45996.161709490741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45996.161709490741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45996.161709490741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45996.161709490741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45996.161709490741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45996.161709490741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45996.161709490741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45996.161709490741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45996.161709490741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45996.161709490741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45996.161709490741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45996.161709490741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45996.161709490741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45996.161709490741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45996.161709490741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45996.161709490741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45996.161709490741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45996.161709490741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45996.161709490741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45996.161709490741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45996.161709490741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45996.161709490741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45996.161709490741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45996.161709490741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45996.161709490741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45996.161709490741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4">
        <f t="shared" ca="1" si="3"/>
        <v>45996.161709490741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4">
        <f t="shared" ca="1" si="3"/>
        <v>45996.161709490741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4">
        <f t="shared" ca="1" si="3"/>
        <v>45996.161709490741</v>
      </c>
      <c r="H58" s="38"/>
      <c r="I58" s="37" t="str">
        <f>IFERROR(VLOOKUP(D58,DB!A:F,6,0),"")</f>
        <v/>
      </c>
      <c r="J58" s="37" t="str">
        <f>IFERROR(VLOOKUP(D58,DB!A:G,7,0),"")</f>
        <v/>
      </c>
      <c r="K58" s="37"/>
      <c r="L58" s="37" t="str">
        <f>IFERROR(VLOOKUP(D58,DB!A:I,9,0),"")</f>
        <v/>
      </c>
    </row>
    <row r="59" spans="1:12">
      <c r="A59" s="149"/>
      <c r="B59" s="149" t="str">
        <f>IFERROR(VLOOKUP(D59,DB!A:K,11,0),"")</f>
        <v/>
      </c>
      <c r="C59" s="149"/>
      <c r="D59" s="149"/>
      <c r="E59" s="149"/>
      <c r="F59" s="150"/>
      <c r="G59" s="151">
        <f t="shared" ca="1" si="3"/>
        <v>45996.161709490741</v>
      </c>
      <c r="H59" s="150"/>
      <c r="I59" s="149" t="str">
        <f>IFERROR(VLOOKUP(D59,DB!A:F,6,0),"")</f>
        <v/>
      </c>
      <c r="J59" s="149" t="str">
        <f>IFERROR(VLOOKUP(D59,DB!A:G,7,0),"")</f>
        <v/>
      </c>
      <c r="K59" s="149"/>
      <c r="L59" s="149" t="str">
        <f>IFERROR(VLOOKUP(D59,DB!A:I,9,0),"")</f>
        <v/>
      </c>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E4" sqref="E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c r="B2" s="118" t="str">
        <f>IFERROR(VLOOKUP(D2,DB!A:K,11,0),"")</f>
        <v/>
      </c>
      <c r="C2" s="119"/>
      <c r="D2" s="118"/>
      <c r="E2" s="141"/>
      <c r="F2" s="120"/>
      <c r="G2" s="72">
        <f t="shared" ref="G2:G58" ca="1" si="0">IFERROR(NOW()-F2,"-")</f>
        <v>45996.161709490741</v>
      </c>
      <c r="H2" s="120"/>
      <c r="I2" s="118" t="str">
        <f>IFERROR(VLOOKUP(D2,DB!A:F,6,0),"")</f>
        <v/>
      </c>
      <c r="J2" s="118" t="str">
        <f>IFERROR(VLOOKUP(D2,DB!A:G,7,0),"")</f>
        <v/>
      </c>
      <c r="K2" s="121"/>
      <c r="L2" s="136" t="str">
        <f>IFERROR(VLOOKUP(D2,DB!A:I,9,0),"")</f>
        <v/>
      </c>
    </row>
    <row r="3" spans="1:16382" ht="31.5" customHeight="1">
      <c r="A3" s="117"/>
      <c r="B3" s="118" t="str">
        <f>IFERROR(VLOOKUP(D3,DB!A:K,11,0),"")</f>
        <v/>
      </c>
      <c r="C3" s="119"/>
      <c r="D3" s="118"/>
      <c r="E3" s="141"/>
      <c r="F3" s="120"/>
      <c r="G3" s="72">
        <f t="shared" ca="1" si="0"/>
        <v>45996.161709490741</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45996.161709490741</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45996.161709490741</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45996.161709490741</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45996.161709490741</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45996.161709490741</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45996.161709490741</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45996.161709490741</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45996.161709490741</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45996.161709490741</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45996.161709490741</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45996.161709490741</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45996.161709490741</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45996.161709490741</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45996.161709490741</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45996.161709490741</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45996.161709490741</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45996.161709490741</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45996.161709490741</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45996.161709490741</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45996.161709490741</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45996.161709490741</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45996.161709490741</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45996.161709490741</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45996.161709490741</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45996.161709490741</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45996.161709490741</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45996.161709490741</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45996.161709490741</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45996.161709490741</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45996.161709490741</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45996.161709490741</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45996.161709490741</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45996.161709490741</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45996.161709490741</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45996.161709490741</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45996.161709490741</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45996.161709490741</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45996.161709490741</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45996.161709490741</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45996.161709490741</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45996.161709490741</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45996.161709490741</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45996.161709490741</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45996.161709490741</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45996.161709490741</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45996.161709490741</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45996.161709490741</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45996.161709490741</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45996.161709490741</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45996.161709490741</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45996.161709490741</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45996.161709490741</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45996.161709490741</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45996.161709490741</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45996.161709490741</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ref="G59:G122" ca="1" si="1">IFERROR(NOW()-F59,"-")</f>
        <v>45996.161709490741</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1"/>
        <v>45996.161709490741</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45996.161709490741</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45996.161709490741</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45996.161709490741</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45996.161709490741</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45996.161709490741</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45996.161709490741</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45996.161709490741</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45996.161709490741</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45996.161709490741</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45996.161709490741</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45996.161709490741</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45996.161709490741</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45996.161709490741</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45996.161709490741</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45996.161709490741</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45996.161709490741</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45996.161709490741</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45996.161709490741</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45996.161709490741</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45996.161709490741</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45996.161709490741</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45996.161709490741</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45996.161709490741</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45996.161709490741</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45996.161709490741</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45996.161709490741</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45996.161709490741</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45996.161709490741</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45996.161709490741</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45996.161709490741</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45996.161709490741</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45996.161709490741</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45996.161709490741</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45996.161709490741</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45996.161709490741</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45996.161709490741</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45996.161709490741</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45996.161709490741</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45996.161709490741</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45996.161709490741</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45996.161709490741</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45996.161709490741</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45996.161709490741</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45996.161709490741</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45996.161709490741</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45996.161709490741</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45996.161709490741</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45996.161709490741</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45996.161709490741</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45996.161709490741</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45996.161709490741</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45996.161709490741</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45996.161709490741</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45996.161709490741</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45996.161709490741</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45996.161709490741</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45996.161709490741</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45996.161709490741</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45996.161709490741</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45996.161709490741</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45996.161709490741</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45996.161709490741</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ref="G123:G186" ca="1" si="2">IFERROR(NOW()-F123,"-")</f>
        <v>45996.161709490741</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2"/>
        <v>45996.161709490741</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45996.161709490741</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45996.161709490741</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45996.161709490741</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45996.161709490741</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45996.161709490741</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45996.161709490741</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45996.161709490741</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45996.161709490741</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45996.161709490741</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45996.161709490741</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45996.161709490741</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45996.161709490741</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45996.161709490741</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45996.161709490741</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45996.161709490741</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45996.161709490741</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45996.161709490741</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45996.161709490741</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45996.161709490741</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45996.161709490741</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45996.161709490741</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45996.161709490741</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45996.161709490741</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45996.161709490741</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45996.161709490741</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45996.161709490741</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45996.161709490741</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45996.161709490741</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45996.161709490741</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45996.161709490741</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45996.161709490741</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45996.161709490741</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45996.161709490741</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45996.161709490741</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45996.161709490741</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45996.161709490741</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45996.161709490741</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45996.161709490741</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45996.161709490741</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45996.161709490741</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45996.161709490741</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45996.161709490741</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45996.161709490741</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45996.161709490741</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45996.161709490741</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45996.161709490741</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45996.161709490741</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45996.161709490741</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45996.161709490741</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45996.161709490741</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45996.161709490741</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45996.161709490741</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45996.161709490741</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45996.161709490741</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45996.161709490741</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45996.161709490741</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45996.161709490741</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45996.161709490741</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45996.161709490741</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45996.161709490741</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45996.161709490741</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45996.161709490741</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ref="G187:G250" ca="1" si="3">IFERROR(NOW()-F187,"-")</f>
        <v>45996.161709490741</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3"/>
        <v>45996.161709490741</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45996.161709490741</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45996.161709490741</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45996.161709490741</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45996.161709490741</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45996.161709490741</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45996.161709490741</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45996.161709490741</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45996.161709490741</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45996.161709490741</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45996.161709490741</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45996.161709490741</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45996.161709490741</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45996.161709490741</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45996.161709490741</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45996.161709490741</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45996.161709490741</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45996.161709490741</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45996.161709490741</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45996.161709490741</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45996.161709490741</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45996.161709490741</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45996.161709490741</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45996.161709490741</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45996.161709490741</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45996.161709490741</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45996.161709490741</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45996.161709490741</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45996.161709490741</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45996.161709490741</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45996.161709490741</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45996.161709490741</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45996.161709490741</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45996.161709490741</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45996.161709490741</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45996.161709490741</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45996.161709490741</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45996.161709490741</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45996.161709490741</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45996.161709490741</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45996.161709490741</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45996.161709490741</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45996.161709490741</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45996.161709490741</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45996.161709490741</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45996.161709490741</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45996.161709490741</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45996.161709490741</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45996.161709490741</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45996.161709490741</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45996.161709490741</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45996.161709490741</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45996.161709490741</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45996.161709490741</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45996.161709490741</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45996.161709490741</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45996.161709490741</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45996.161709490741</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45996.161709490741</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45996.161709490741</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45996.161709490741</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45996.161709490741</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45996.161709490741</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ref="G251:G314" ca="1" si="4">IFERROR(NOW()-F251,"-")</f>
        <v>45996.161709490741</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4"/>
        <v>45996.161709490741</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45996.161709490741</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45996.161709490741</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45996.161709490741</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45996.161709490741</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45996.161709490741</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45996.161709490741</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45996.161709490741</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45996.161709490741</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45996.161709490741</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45996.161709490741</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45996.161709490741</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45996.161709490741</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45996.161709490741</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45996.161709490741</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45996.161709490741</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45996.161709490741</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45996.161709490741</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45996.161709490741</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45996.161709490741</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45996.161709490741</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45996.161709490741</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45996.161709490741</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45996.161709490741</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45996.161709490741</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45996.161709490741</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45996.161709490741</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45996.161709490741</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45996.161709490741</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45996.161709490741</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45996.161709490741</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45996.161709490741</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45996.161709490741</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45996.161709490741</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45996.161709490741</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45996.161709490741</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45996.161709490741</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45996.161709490741</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45996.161709490741</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45996.161709490741</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45996.161709490741</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45996.161709490741</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45996.161709490741</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45996.161709490741</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45996.161709490741</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45996.161709490741</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45996.161709490741</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45996.161709490741</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45996.161709490741</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45996.161709490741</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45996.161709490741</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45996.161709490741</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45996.161709490741</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45996.161709490741</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45996.161709490741</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45996.161709490741</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45996.161709490741</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45996.161709490741</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45996.161709490741</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45996.161709490741</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45996.161709490741</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45996.161709490741</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45996.161709490741</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ref="G315:G378" ca="1" si="5">IFERROR(NOW()-F315,"-")</f>
        <v>45996.161709490741</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5"/>
        <v>45996.161709490741</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45996.161709490741</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45996.161709490741</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45996.161709490741</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45996.161709490741</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45996.161709490741</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45996.161709490741</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45996.161709490741</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45996.161709490741</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45996.161709490741</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45996.161709490741</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45996.161709490741</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45996.161709490741</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45996.161709490741</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45996.161709490741</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45996.161709490741</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45996.161709490741</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45996.161709490741</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45996.161709490741</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45996.161709490741</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45996.161709490741</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45996.161709490741</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45996.161709490741</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45996.161709490741</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45996.161709490741</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45996.161709490741</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45996.161709490741</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45996.161709490741</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45996.161709490741</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45996.161709490741</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45996.161709490741</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45996.161709490741</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45996.161709490741</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45996.161709490741</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45996.161709490741</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45996.161709490741</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45996.161709490741</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45996.161709490741</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45996.161709490741</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45996.161709490741</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45996.161709490741</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45996.161709490741</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45996.161709490741</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45996.161709490741</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45996.161709490741</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45996.161709490741</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45996.161709490741</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45996.161709490741</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45996.161709490741</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45996.161709490741</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45996.161709490741</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45996.161709490741</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45996.161709490741</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45996.161709490741</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45996.161709490741</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45996.161709490741</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45996.161709490741</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45996.161709490741</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45996.161709490741</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45996.161709490741</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45996.161709490741</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45996.161709490741</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45996.161709490741</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ref="G379:G442" ca="1" si="6">IFERROR(NOW()-F379,"-")</f>
        <v>45996.161709490741</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6"/>
        <v>45996.161709490741</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45996.161709490741</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45996.161709490741</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45996.161709490741</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45996.161709490741</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45996.161709490741</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45996.161709490741</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45996.161709490741</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45996.161709490741</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45996.161709490741</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45996.161709490741</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45996.161709490741</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45996.161709490741</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45996.161709490741</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45996.161709490741</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45996.161709490741</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45996.161709490741</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45996.161709490741</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45996.161709490741</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45996.161709490741</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45996.161709490741</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45996.161709490741</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45996.161709490741</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45996.161709490741</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45996.161709490741</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45996.161709490741</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45996.161709490741</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45996.161709490741</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45996.161709490741</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45996.161709490741</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45996.161709490741</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45996.161709490741</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45996.161709490741</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45996.161709490741</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45996.161709490741</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45996.161709490741</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45996.161709490741</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45996.161709490741</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45996.161709490741</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45996.161709490741</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45996.161709490741</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45996.161709490741</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45996.161709490741</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45996.161709490741</v>
      </c>
      <c r="H423" s="120"/>
      <c r="I423" s="118" t="str">
        <f>IFERROR(VLOOKUP(D423,DB!A:F,6,0),"")</f>
        <v/>
      </c>
      <c r="J423" s="118" t="str">
        <f>IFERROR(VLOOKUP(D423,DB!A:G,7,0),"")</f>
        <v/>
      </c>
      <c r="K423" s="121"/>
      <c r="L423" s="136" t="str">
        <f>IFERROR(VLOOKUP(D423,DB!A:I,9,0),"")</f>
        <v/>
      </c>
    </row>
    <row r="424" spans="1:12" ht="31.5" customHeight="1">
      <c r="A424" s="142"/>
      <c r="B424" s="143" t="str">
        <f>IFERROR(VLOOKUP(D424,DB!A:K,11,0),"")</f>
        <v/>
      </c>
      <c r="C424" s="144"/>
      <c r="D424" s="143"/>
      <c r="E424" s="141"/>
      <c r="F424" s="145"/>
      <c r="G424" s="146">
        <f t="shared" ca="1" si="6"/>
        <v>45996.161709490741</v>
      </c>
      <c r="H424" s="145"/>
      <c r="I424" s="143" t="str">
        <f>IFERROR(VLOOKUP(D424,DB!A:F,6,0),"")</f>
        <v/>
      </c>
      <c r="J424" s="143" t="str">
        <f>IFERROR(VLOOKUP(D424,DB!A:G,7,0),"")</f>
        <v/>
      </c>
      <c r="K424" s="147"/>
      <c r="L424" s="148"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2025-12-05T00:54:03Z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